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450" activeTab="2"/>
  </bookViews>
  <sheets>
    <sheet name="Cтолы и тумбы" sheetId="10" r:id="rId1"/>
    <sheet name="Шкафы и двери" sheetId="1" r:id="rId2"/>
    <sheet name="Комплектация шкафов" sheetId="13" r:id="rId3"/>
    <sheet name="Компоновки ассортимента" sheetId="5" r:id="rId4"/>
    <sheet name="Техн" sheetId="14" state="hidden" r:id="rId5"/>
  </sheets>
  <externalReferences>
    <externalReference r:id="rId6"/>
  </externalReferences>
  <definedNames>
    <definedName name="_xlnm.Print_Area" localSheetId="0">'Cтолы и тумбы'!$A$1:$G$26</definedName>
    <definedName name="_xlnm.Print_Area" localSheetId="2">'Комплектация шкафов'!$A$1:$O$52</definedName>
    <definedName name="_xlnm.Print_Area" localSheetId="3">'Компоновки ассортимента'!$A$1:$M$71</definedName>
    <definedName name="_xlnm.Print_Area" localSheetId="1">'Шкафы и двери'!$A$1:$G$29</definedName>
  </definedNames>
  <calcPr calcId="162913" fullPrecision="0"/>
</workbook>
</file>

<file path=xl/calcChain.xml><?xml version="1.0" encoding="utf-8"?>
<calcChain xmlns="http://schemas.openxmlformats.org/spreadsheetml/2006/main">
  <c r="O52" i="13" l="1"/>
  <c r="O51" i="13"/>
  <c r="O47" i="13"/>
  <c r="O46" i="13"/>
  <c r="O45" i="13"/>
  <c r="O43" i="13"/>
  <c r="O41" i="13"/>
  <c r="O39" i="13"/>
  <c r="O35" i="13"/>
  <c r="O33" i="13"/>
  <c r="O31" i="13"/>
  <c r="O29" i="13"/>
  <c r="O28" i="13"/>
  <c r="O27" i="13"/>
  <c r="O26" i="13"/>
  <c r="O25" i="13"/>
  <c r="O23" i="13"/>
  <c r="O21" i="13"/>
  <c r="O19" i="13"/>
  <c r="O15" i="13"/>
  <c r="O13" i="13"/>
  <c r="O11" i="13"/>
  <c r="B5" i="14" l="1"/>
</calcChain>
</file>

<file path=xl/sharedStrings.xml><?xml version="1.0" encoding="utf-8"?>
<sst xmlns="http://schemas.openxmlformats.org/spreadsheetml/2006/main" count="435" uniqueCount="239">
  <si>
    <t>Артикул</t>
  </si>
  <si>
    <t>Комбинации элементов</t>
  </si>
  <si>
    <t>Комбинация №1</t>
  </si>
  <si>
    <t>Комбинация №2</t>
  </si>
  <si>
    <t>Комбинация №3</t>
  </si>
  <si>
    <t xml:space="preserve">Цена:      </t>
  </si>
  <si>
    <t xml:space="preserve">Цена:     </t>
  </si>
  <si>
    <t>Описание</t>
  </si>
  <si>
    <t>Габаритные размеры</t>
  </si>
  <si>
    <t>Объем (м.куб.)</t>
  </si>
  <si>
    <t xml:space="preserve">Вес (кг)              </t>
  </si>
  <si>
    <t>Двери</t>
  </si>
  <si>
    <t>Брифинг-приставка</t>
  </si>
  <si>
    <t>Двери:</t>
  </si>
  <si>
    <t>Стёкла:</t>
  </si>
  <si>
    <t>стекло среднее</t>
  </si>
  <si>
    <t>Название</t>
  </si>
  <si>
    <t>Кол.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</si>
  <si>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</si>
  <si>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</si>
  <si>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</si>
  <si>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</si>
  <si>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</si>
  <si>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</si>
  <si>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каркас</t>
  </si>
  <si>
    <t>дверь</t>
  </si>
  <si>
    <t>Шкаф с глухими средними и малыми дверьми</t>
  </si>
  <si>
    <t>Каркасы шкафов</t>
  </si>
  <si>
    <t>Каркас шкафа для одежды</t>
  </si>
  <si>
    <t>дверь высокая</t>
  </si>
  <si>
    <t>дверь средняя</t>
  </si>
  <si>
    <t>дверь низкая</t>
  </si>
  <si>
    <t xml:space="preserve">Шкаф с 1 комплектом глухих малых дверей </t>
  </si>
  <si>
    <t xml:space="preserve">Шкаф комбинированный </t>
  </si>
  <si>
    <t xml:space="preserve">Шкаф с 2-мя комплектами глухих малых дверей </t>
  </si>
  <si>
    <t xml:space="preserve">Шкаф с глухими средними дверьми </t>
  </si>
  <si>
    <t xml:space="preserve">Шкаф с глухими дверьми </t>
  </si>
  <si>
    <t xml:space="preserve">Шкаф с глухими малыми дверьми </t>
  </si>
  <si>
    <t xml:space="preserve">Шкаф со стеклянными дверьми </t>
  </si>
  <si>
    <t>Кабинет руководителя DIONI</t>
  </si>
  <si>
    <t>Топы</t>
  </si>
  <si>
    <t>Стол руководителя</t>
  </si>
  <si>
    <t>Брифинг-приставка боковая с тумбой</t>
  </si>
  <si>
    <t>Тумба мобильная</t>
  </si>
  <si>
    <t>Тумба сервисная</t>
  </si>
  <si>
    <t>Тумба с фригобаром</t>
  </si>
  <si>
    <t>DST 1690</t>
  </si>
  <si>
    <t>DST 1890</t>
  </si>
  <si>
    <t>DST 1690H</t>
  </si>
  <si>
    <t>DST 1890H</t>
  </si>
  <si>
    <t>0,167</t>
  </si>
  <si>
    <t>Двери из ЛДСП т.18мм с кромкой ПВХ т.2мм по периметру. Ручки металлические с межцентровым расстоянием 160мм, цвет - серебро.</t>
  </si>
  <si>
    <t>Двери с замком</t>
  </si>
  <si>
    <t>Панели боковые</t>
  </si>
  <si>
    <t>Дверь стеклянная</t>
  </si>
  <si>
    <t>TMGT 42-1</t>
  </si>
  <si>
    <t>422х4х1132</t>
  </si>
  <si>
    <t>200х265х4</t>
  </si>
  <si>
    <t>Комплект фурнитуры для стеклянной двери.</t>
  </si>
  <si>
    <t>Ящик - тара из ЛДСП, для перевозки стеклянных дверей</t>
  </si>
  <si>
    <t>Конференц-столы</t>
  </si>
  <si>
    <t>DTF 850</t>
  </si>
  <si>
    <t>Журнальный стол</t>
  </si>
  <si>
    <t>465х450х664</t>
  </si>
  <si>
    <t>860х550х700</t>
  </si>
  <si>
    <t>800х800х400</t>
  </si>
  <si>
    <t xml:space="preserve">Топ и боковины тумбы из МДФ т.19мм с фрезеровкой в пленке ПВХ. </t>
  </si>
  <si>
    <t>TCW 85-1</t>
  </si>
  <si>
    <t>TLC 85</t>
  </si>
  <si>
    <t>TMC 85</t>
  </si>
  <si>
    <t>THC 85</t>
  </si>
  <si>
    <t>850х430х1930</t>
  </si>
  <si>
    <t>850х430х795</t>
  </si>
  <si>
    <t>850х430х1165</t>
  </si>
  <si>
    <t>79,70</t>
  </si>
  <si>
    <t>43,0</t>
  </si>
  <si>
    <t>93,0</t>
  </si>
  <si>
    <t>0,139</t>
  </si>
  <si>
    <t>0,151</t>
  </si>
  <si>
    <t>0,153</t>
  </si>
  <si>
    <t>0,163</t>
  </si>
  <si>
    <t>0,078</t>
  </si>
  <si>
    <t>0,185</t>
  </si>
  <si>
    <t>0,015</t>
  </si>
  <si>
    <t>0,037</t>
  </si>
  <si>
    <t>0,021</t>
  </si>
  <si>
    <t>0,036</t>
  </si>
  <si>
    <t>0,018</t>
  </si>
  <si>
    <t>0,034</t>
  </si>
  <si>
    <t>DLD 42-2</t>
  </si>
  <si>
    <t>DMD 42-2</t>
  </si>
  <si>
    <t>DHD 42-2</t>
  </si>
  <si>
    <t>DSL 745-2</t>
  </si>
  <si>
    <t>DSM 1145-2</t>
  </si>
  <si>
    <t>DSH 1945-2</t>
  </si>
  <si>
    <t>DP 847</t>
  </si>
  <si>
    <t>DP 1747</t>
  </si>
  <si>
    <t>448х19х769</t>
  </si>
  <si>
    <t>448х19х1136</t>
  </si>
  <si>
    <t>448х19х1904</t>
  </si>
  <si>
    <t>Топ</t>
  </si>
  <si>
    <t>1</t>
  </si>
  <si>
    <t>Боковые панели</t>
  </si>
  <si>
    <t>Гардероб с замком</t>
  </si>
  <si>
    <t>Шкаф с глухими малыми дверьми с замком</t>
  </si>
  <si>
    <t>Шкаф с глухими средними дверьми с замком</t>
  </si>
  <si>
    <t>Шкаф с глухими дверьми с замком</t>
  </si>
  <si>
    <t>Шкаф с 2-мя комплектами глухих малых дверей с замком</t>
  </si>
  <si>
    <t>Шкаф с глухими средними и малыми дверьми с замком</t>
  </si>
  <si>
    <t>Шкаф комбинированный с замком</t>
  </si>
  <si>
    <t>Шкаф с 1 комплектом глухих малых дверей с замком</t>
  </si>
  <si>
    <t>Шкаф с глухими малыми дверьми</t>
  </si>
  <si>
    <t>Комплектация шкафов серии DIONI</t>
  </si>
  <si>
    <t>DLD 42-1</t>
  </si>
  <si>
    <t>DMD 42-1</t>
  </si>
  <si>
    <t>DHD 42-1</t>
  </si>
  <si>
    <t xml:space="preserve"> DCT 2211</t>
  </si>
  <si>
    <t>DMGT 42-F</t>
  </si>
  <si>
    <t>TMGT 42-1+DMGT 42-F</t>
  </si>
  <si>
    <t>DCW 85</t>
  </si>
  <si>
    <t>DCW 85(Z)</t>
  </si>
  <si>
    <t>Двери из ЛДСП т.18мм с кромкой ПВХ т.2мм по периметру. Ручки металлические с межцентровым расстоянием 160мм, цвет - серебро. Комплектуются замком, шпингалетом.</t>
  </si>
  <si>
    <t>Панели из МДФ т.19мм. с фрезеровкой по вертикали в пленке ПВХ.</t>
  </si>
  <si>
    <t>Панели из МДФ т.19мм. с фрезеровкой по трем сторонам в пленке ПВХ.</t>
  </si>
  <si>
    <t>DHC 85.5</t>
  </si>
  <si>
    <t>DHC 85.2</t>
  </si>
  <si>
    <t>DHC 85.3</t>
  </si>
  <si>
    <t>DHC 85.4</t>
  </si>
  <si>
    <t>DHC 85.1</t>
  </si>
  <si>
    <t>DMC 85.3</t>
  </si>
  <si>
    <t>DMC 85.1</t>
  </si>
  <si>
    <t>DMC 85.2</t>
  </si>
  <si>
    <t>DLC 85.1</t>
  </si>
  <si>
    <t>DHC 85.5(Z)</t>
  </si>
  <si>
    <t>DHC 85.2(Z)</t>
  </si>
  <si>
    <t>DHC 85.3(Z)</t>
  </si>
  <si>
    <t>DHC 85.4(Z)</t>
  </si>
  <si>
    <t>DHC 85.1(Z)</t>
  </si>
  <si>
    <t>DMC 85.3(Z)</t>
  </si>
  <si>
    <t>DMC 85.1(Z)</t>
  </si>
  <si>
    <t>DLC 85.1(Z)</t>
  </si>
  <si>
    <t>Стол руководителя DST 1690</t>
  </si>
  <si>
    <t>Двери низкие DLD 42-2</t>
  </si>
  <si>
    <t>Двери высокие DHD 42-2</t>
  </si>
  <si>
    <t>Дверь стеклянная TMGT 42-1</t>
  </si>
  <si>
    <t>Фурнитура к стеклянной двери DMGT 42-F</t>
  </si>
  <si>
    <t>Боковины высокие DSH 1945-2</t>
  </si>
  <si>
    <t>Топ 1747</t>
  </si>
  <si>
    <t>Стол руководителя DST 1890H</t>
  </si>
  <si>
    <t>Брифинг-приставка с тумбой DB 1880(R)</t>
  </si>
  <si>
    <t>Двери средние DMD 42-2</t>
  </si>
  <si>
    <t>Боковины средние DSM 1145-2</t>
  </si>
  <si>
    <t>Конференц-стол DCT 2211</t>
  </si>
  <si>
    <t>Панели боковые низкие DSL 745-2</t>
  </si>
  <si>
    <t>Тумба с фригобаром DTF 850</t>
  </si>
  <si>
    <t>Каркас шкафа высокого THC 85</t>
  </si>
  <si>
    <t>Стеллаж средний TMC 85</t>
  </si>
  <si>
    <t>Каркас шкафа низкого TLC 85</t>
  </si>
  <si>
    <t>Столешница-топ и боковины из МДФ в пленке ПВХ, столешница-топ т.38мм, боковины т.19мм, фасад из ЛДСП т.18мм, с ручкой с межцентровым расстоянием 160мм, цвет - серебро.</t>
  </si>
  <si>
    <t>Цена</t>
  </si>
  <si>
    <t>Наименование/Артикул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</si>
  <si>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</si>
  <si>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Стекло - бронза тонированная, толщиной 4мм., полировка по периметру кромки.</t>
  </si>
  <si>
    <t>правый</t>
  </si>
  <si>
    <t>DLD 42-2(Z)</t>
  </si>
  <si>
    <t>DMD 42-2(Z)</t>
  </si>
  <si>
    <t>DHD 42-2(Z)</t>
  </si>
  <si>
    <t>левый</t>
  </si>
  <si>
    <t>Столешница из МДФ в пленке ПВХ с подложкой из ЛДСП. Общая толщина столешницы 38мм. Каркас тумбы из ЛДСП т.18мм. Ручки металлические с межцентровым расстоянием 160мм, цвет - серебро. Замок на один ящик.</t>
  </si>
  <si>
    <t>Кабинет руководителя "DIONI"</t>
  </si>
  <si>
    <t>Топ тумбы из МДФ т.19мм с фрезеровкой в пленке ПВХ. Каркас тумбы  из ЛДСП. Ящик-фолдинг, шариковые направляющие, центральный замок.</t>
  </si>
  <si>
    <t>2_B521, 
2_XGD 42</t>
  </si>
  <si>
    <t xml:space="preserve">Корпус выполнен из ЛДСП толщиной 18мм. Комплектуется дверьми c замком или без замка, топом, боковинами из МДФ в пленке ПВХ и двумя выдвижными штангами. </t>
  </si>
  <si>
    <t>37,12</t>
  </si>
  <si>
    <t>0,074</t>
  </si>
  <si>
    <t>26,12</t>
  </si>
  <si>
    <t>0,058</t>
  </si>
  <si>
    <t>41,36</t>
  </si>
  <si>
    <t>0,114</t>
  </si>
  <si>
    <t>25,1</t>
  </si>
  <si>
    <t>0,054</t>
  </si>
  <si>
    <t>Изображение</t>
  </si>
  <si>
    <t>892х450х19</t>
  </si>
  <si>
    <t>1742х450х19</t>
  </si>
  <si>
    <t>1350х450х660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</si>
  <si>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</si>
  <si>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</si>
  <si>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</si>
  <si>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Столешница из МДФ в пленке ПВХ с подложкой из ЛДСП. Общая толщина столешницы 38мм. Фронтальная панель из ЛДСП т.18мм. Опоры сборные из фрезерованного крашеного МДФ т.38мм и ЛДСП т.38мм в цвет столешницы.</t>
  </si>
  <si>
    <t>Столешница из МДФ в пленке ПВХ с подложкой из ЛДСП. Общая толщина столешницы 38мм. Фронтальная панель из ЛДСП т.18мм до пола. Опоры сборные из фрезерованного крашеного МДФ т.38мм и ЛДСП т.38мм в цвет столешницы.</t>
  </si>
  <si>
    <t>Столешница из МДФ в пленке ПВХ с подложкой из ЛДСП. Общая толщина столешницы 38мм. Опоры сборные из фрезерованного крашеного МДФ т.38мм и ЛДСП т.38мм в цвет столешницы.</t>
  </si>
  <si>
    <t>DB 110M.1 (L/R)</t>
  </si>
  <si>
    <t>DB 127M.1</t>
  </si>
  <si>
    <t xml:space="preserve"> DCT 110M.1</t>
  </si>
  <si>
    <t>DCT 808M.1</t>
  </si>
  <si>
    <t>1100х1096х773</t>
  </si>
  <si>
    <r>
      <t xml:space="preserve">Столешница из МДФ в пленке ПВХ с подложкой из ЛДСП. Общая толщина столешницы 38мм. Опора </t>
    </r>
    <r>
      <rPr>
        <sz val="10"/>
        <rFont val="Arial Cyr"/>
        <charset val="204"/>
      </rPr>
      <t xml:space="preserve">металлическая, диаметр 63 мм. </t>
    </r>
  </si>
  <si>
    <r>
      <t xml:space="preserve">Столешница из МДФ в пленке ПВХ с подложкой из ЛДСП. Общая толщина столешницы 38мм. 
Опора </t>
    </r>
    <r>
      <rPr>
        <sz val="10"/>
        <rFont val="Arial Cyr"/>
        <charset val="204"/>
      </rPr>
      <t>металлическая, диаметр 108 мм. 
Схема установки приставок размещена на листе "Компоновки ассортимента"</t>
    </r>
  </si>
  <si>
    <t xml:space="preserve">Столешница из МДФ в пленке ПВХ с подложкой из ЛДСП. Общая толщина столешницы 38мм. Опора металлическая, диаметр 108 мм. </t>
  </si>
  <si>
    <r>
      <t xml:space="preserve">Столешница из МДФ в пленке ПВХ с подложкой из ЛДСП. Общая толщина столешницы 38мм. Опора </t>
    </r>
    <r>
      <rPr>
        <sz val="10"/>
        <rFont val="Arial Cyr"/>
        <charset val="204"/>
      </rPr>
      <t xml:space="preserve">металлическая на круглой опоре, диаметр трубы 108 мм, диаметр опоры 600 мм. </t>
    </r>
  </si>
  <si>
    <t>1600х900х750</t>
  </si>
  <si>
    <t>1800х900х750</t>
  </si>
  <si>
    <t>1100х1056х750</t>
  </si>
  <si>
    <t>1200х700х750</t>
  </si>
  <si>
    <t>1800х800х750</t>
  </si>
  <si>
    <t>2000х1000х750</t>
  </si>
  <si>
    <t>Корпуса шкафов выполнены из ЛДСП толщиной 18мм. Задняя стенка из ХДФ т.3,2 мм разрезная в паз. Каркасы комплектуются дверьми с замком или без замка, топом и боковинами из МДФ в пленке ПВХ.</t>
  </si>
  <si>
    <r>
      <t>Цвета: Дуб Каньон, Венге Магия</t>
    </r>
    <r>
      <rPr>
        <b/>
        <i/>
        <sz val="14"/>
        <color indexed="53"/>
        <rFont val="Arial Cyr"/>
        <charset val="204"/>
      </rPr>
      <t/>
    </r>
  </si>
  <si>
    <t>Брифинг-приставка DB 110M.1(L)</t>
  </si>
  <si>
    <t>Брифинг-приставка DB 127M.1</t>
  </si>
  <si>
    <t>DRG 42-1(L/R)</t>
  </si>
  <si>
    <t>422х20х1132</t>
  </si>
  <si>
    <t xml:space="preserve">Дверь в алюминиевой рамке 20х20. Стекло - Бронза тонированное т.4мм. Комплектуется петлями и металлической ручкой серии </t>
  </si>
  <si>
    <t>Шкаф комбинированный двери в AL-раме</t>
  </si>
  <si>
    <t>2</t>
  </si>
  <si>
    <t>Шкаф со стеклянными дверьми в AL-раме</t>
  </si>
  <si>
    <t>DHC 85.7</t>
  </si>
  <si>
    <t>DMC 85.7</t>
  </si>
  <si>
    <t>Шкаф комбинированный двери в AL-раме с замком</t>
  </si>
  <si>
    <t>DHC 85.7(Z)</t>
  </si>
  <si>
    <t>DB 1880.А(L/R)</t>
  </si>
  <si>
    <t>DMC 3D.А</t>
  </si>
  <si>
    <t>DLC 3D.А</t>
  </si>
  <si>
    <t>Тумба сервисная DLC 3D.А</t>
  </si>
  <si>
    <t>844х18х765</t>
  </si>
  <si>
    <t>844х18х1132</t>
  </si>
  <si>
    <t>844х18х1900</t>
  </si>
  <si>
    <t>1190х476х40</t>
  </si>
  <si>
    <t>2_B522, 
2_XRG-42</t>
  </si>
  <si>
    <t>1290х445х50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</si>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</sst>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2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b/>
      <i/>
      <sz val="10"/>
      <color indexed="8"/>
      <name val="Arial Cyr"/>
      <charset val="204"/>
    </font>
    <font>
      <b/>
      <sz val="12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1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2" borderId="0" xfId="0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2" borderId="4" xfId="0" applyFont="1" applyFill="1" applyBorder="1" applyAlignment="1"/>
    <xf numFmtId="0" fontId="19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/>
    <xf numFmtId="49" fontId="14" fillId="0" borderId="6" xfId="0" applyNumberFormat="1" applyFont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left" vertical="center"/>
    </xf>
    <xf numFmtId="1" fontId="14" fillId="0" borderId="12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/>
    <xf numFmtId="0" fontId="2" fillId="2" borderId="14" xfId="0" applyFont="1" applyFill="1" applyBorder="1" applyAlignment="1"/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5" xfId="0" applyFont="1" applyFill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13" fillId="0" borderId="7" xfId="0" applyNumberFormat="1" applyFont="1" applyFill="1" applyBorder="1" applyAlignment="1">
      <alignment horizontal="center" vertical="center"/>
    </xf>
    <xf numFmtId="0" fontId="18" fillId="0" borderId="0" xfId="0" applyFont="1"/>
    <xf numFmtId="164" fontId="14" fillId="2" borderId="3" xfId="0" applyNumberFormat="1" applyFont="1" applyFill="1" applyBorder="1" applyAlignment="1">
      <alignment horizontal="center" vertical="top"/>
    </xf>
    <xf numFmtId="0" fontId="0" fillId="0" borderId="5" xfId="0" applyFont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2" fontId="5" fillId="0" borderId="12" xfId="0" applyNumberFormat="1" applyFont="1" applyBorder="1" applyAlignment="1">
      <alignment horizontal="center" vertical="center"/>
    </xf>
    <xf numFmtId="0" fontId="2" fillId="2" borderId="18" xfId="0" applyFont="1" applyFill="1" applyBorder="1" applyAlignment="1"/>
    <xf numFmtId="0" fontId="0" fillId="0" borderId="5" xfId="0" applyBorder="1" applyAlignment="1"/>
    <xf numFmtId="0" fontId="0" fillId="5" borderId="2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/>
    </xf>
    <xf numFmtId="49" fontId="13" fillId="3" borderId="5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4" fontId="17" fillId="2" borderId="25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right" vertical="center"/>
    </xf>
    <xf numFmtId="0" fontId="0" fillId="2" borderId="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0" fillId="0" borderId="18" xfId="0" applyFont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164" fontId="13" fillId="0" borderId="18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" fontId="14" fillId="0" borderId="18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49" fontId="13" fillId="3" borderId="36" xfId="0" applyNumberFormat="1" applyFont="1" applyFill="1" applyBorder="1" applyAlignment="1">
      <alignment horizontal="center" vertical="center"/>
    </xf>
    <xf numFmtId="49" fontId="13" fillId="3" borderId="31" xfId="0" applyNumberFormat="1" applyFont="1" applyFill="1" applyBorder="1" applyAlignment="1">
      <alignment horizontal="center" vertical="center"/>
    </xf>
    <xf numFmtId="49" fontId="13" fillId="3" borderId="37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/>
    </xf>
    <xf numFmtId="49" fontId="13" fillId="3" borderId="38" xfId="0" applyNumberFormat="1" applyFont="1" applyFill="1" applyBorder="1" applyAlignment="1">
      <alignment horizontal="center"/>
    </xf>
    <xf numFmtId="49" fontId="13" fillId="3" borderId="39" xfId="0" applyNumberFormat="1" applyFont="1" applyFill="1" applyBorder="1" applyAlignment="1">
      <alignment horizontal="center"/>
    </xf>
    <xf numFmtId="0" fontId="13" fillId="3" borderId="4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left" vertical="center"/>
    </xf>
    <xf numFmtId="49" fontId="13" fillId="3" borderId="42" xfId="0" applyNumberFormat="1" applyFont="1" applyFill="1" applyBorder="1" applyAlignment="1">
      <alignment horizontal="center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13" fillId="3" borderId="35" xfId="0" applyNumberFormat="1" applyFont="1" applyFill="1" applyBorder="1" applyAlignment="1">
      <alignment horizontal="center" vertical="center"/>
    </xf>
    <xf numFmtId="49" fontId="13" fillId="3" borderId="44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left" vertical="center"/>
    </xf>
    <xf numFmtId="49" fontId="13" fillId="3" borderId="7" xfId="0" applyNumberFormat="1" applyFont="1" applyFill="1" applyBorder="1" applyAlignment="1">
      <alignment horizontal="center"/>
    </xf>
    <xf numFmtId="49" fontId="13" fillId="3" borderId="12" xfId="0" applyNumberFormat="1" applyFont="1" applyFill="1" applyBorder="1" applyAlignment="1">
      <alignment horizontal="center"/>
    </xf>
    <xf numFmtId="0" fontId="13" fillId="3" borderId="35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2" borderId="9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" fontId="14" fillId="2" borderId="1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4" fillId="2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5" fontId="25" fillId="2" borderId="45" xfId="0" applyNumberFormat="1" applyFont="1" applyFill="1" applyBorder="1" applyAlignment="1">
      <alignment horizontal="center" vertical="center"/>
    </xf>
    <xf numFmtId="165" fontId="25" fillId="2" borderId="46" xfId="0" applyNumberFormat="1" applyFont="1" applyFill="1" applyBorder="1" applyAlignment="1">
      <alignment horizontal="center" vertical="center"/>
    </xf>
    <xf numFmtId="165" fontId="25" fillId="2" borderId="47" xfId="0" applyNumberFormat="1" applyFont="1" applyFill="1" applyBorder="1" applyAlignment="1">
      <alignment horizontal="center" vertical="center"/>
    </xf>
    <xf numFmtId="165" fontId="25" fillId="2" borderId="4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165" fontId="25" fillId="2" borderId="6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/>
    </xf>
    <xf numFmtId="165" fontId="25" fillId="2" borderId="28" xfId="0" applyNumberFormat="1" applyFont="1" applyFill="1" applyBorder="1" applyAlignment="1">
      <alignment horizontal="center" vertical="center"/>
    </xf>
    <xf numFmtId="165" fontId="25" fillId="2" borderId="3" xfId="0" applyNumberFormat="1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/>
    </xf>
    <xf numFmtId="165" fontId="25" fillId="2" borderId="25" xfId="0" applyNumberFormat="1" applyFont="1" applyFill="1" applyBorder="1" applyAlignment="1">
      <alignment horizontal="center" vertical="center"/>
    </xf>
    <xf numFmtId="0" fontId="0" fillId="0" borderId="4" xfId="0" applyBorder="1"/>
    <xf numFmtId="4" fontId="4" fillId="2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9" fillId="0" borderId="5" xfId="0" applyNumberFormat="1" applyFont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2" borderId="5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5" fillId="0" borderId="11" xfId="0" applyNumberFormat="1" applyFont="1" applyBorder="1"/>
    <xf numFmtId="3" fontId="13" fillId="3" borderId="9" xfId="0" applyNumberFormat="1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Border="1"/>
    <xf numFmtId="3" fontId="5" fillId="0" borderId="0" xfId="0" applyNumberFormat="1" applyFont="1"/>
    <xf numFmtId="3" fontId="8" fillId="2" borderId="9" xfId="0" applyNumberFormat="1" applyFont="1" applyFill="1" applyBorder="1" applyAlignment="1">
      <alignment horizontal="center" vertical="center"/>
    </xf>
    <xf numFmtId="3" fontId="23" fillId="4" borderId="15" xfId="0" applyNumberFormat="1" applyFont="1" applyFill="1" applyBorder="1" applyAlignment="1">
      <alignment horizontal="center" vertical="center" wrapText="1"/>
    </xf>
    <xf numFmtId="3" fontId="23" fillId="4" borderId="16" xfId="0" applyNumberFormat="1" applyFont="1" applyFill="1" applyBorder="1" applyAlignment="1">
      <alignment horizontal="center" vertical="center" wrapText="1"/>
    </xf>
    <xf numFmtId="3" fontId="23" fillId="4" borderId="17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vertical="center"/>
    </xf>
    <xf numFmtId="3" fontId="6" fillId="2" borderId="25" xfId="0" applyNumberFormat="1" applyFont="1" applyFill="1" applyBorder="1" applyAlignment="1">
      <alignment vertical="center"/>
    </xf>
    <xf numFmtId="3" fontId="22" fillId="5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 wrapText="1"/>
    </xf>
    <xf numFmtId="3" fontId="22" fillId="4" borderId="16" xfId="0" applyNumberFormat="1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jpe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14.png"/><Relationship Id="rId2" Type="http://schemas.openxmlformats.org/officeDocument/2006/relationships/image" Target="../media/image16.jpeg"/><Relationship Id="rId16" Type="http://schemas.openxmlformats.org/officeDocument/2006/relationships/image" Target="../media/image29.jpeg"/><Relationship Id="rId1" Type="http://schemas.openxmlformats.org/officeDocument/2006/relationships/image" Target="../media/image15.jpe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8.jpe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1.jpe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0.jpe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9.png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2" Type="http://schemas.openxmlformats.org/officeDocument/2006/relationships/image" Target="../media/image43.jpeg"/><Relationship Id="rId1" Type="http://schemas.openxmlformats.org/officeDocument/2006/relationships/image" Target="../media/image42.jpeg"/><Relationship Id="rId6" Type="http://schemas.openxmlformats.org/officeDocument/2006/relationships/image" Target="../media/image14.png"/><Relationship Id="rId5" Type="http://schemas.openxmlformats.org/officeDocument/2006/relationships/image" Target="../media/image45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7</xdr:row>
      <xdr:rowOff>57150</xdr:rowOff>
    </xdr:from>
    <xdr:to>
      <xdr:col>0</xdr:col>
      <xdr:colOff>1676400</xdr:colOff>
      <xdr:row>8</xdr:row>
      <xdr:rowOff>514349</xdr:rowOff>
    </xdr:to>
    <xdr:pic>
      <xdr:nvPicPr>
        <xdr:cNvPr id="3756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971925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13</xdr:row>
      <xdr:rowOff>76200</xdr:rowOff>
    </xdr:from>
    <xdr:to>
      <xdr:col>0</xdr:col>
      <xdr:colOff>1466850</xdr:colOff>
      <xdr:row>13</xdr:row>
      <xdr:rowOff>1104900</xdr:rowOff>
    </xdr:to>
    <xdr:pic>
      <xdr:nvPicPr>
        <xdr:cNvPr id="37565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515225"/>
          <a:ext cx="10477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17</xdr:row>
      <xdr:rowOff>76200</xdr:rowOff>
    </xdr:from>
    <xdr:to>
      <xdr:col>0</xdr:col>
      <xdr:colOff>1552575</xdr:colOff>
      <xdr:row>17</xdr:row>
      <xdr:rowOff>885825</xdr:rowOff>
    </xdr:to>
    <xdr:pic>
      <xdr:nvPicPr>
        <xdr:cNvPr id="37566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896475"/>
          <a:ext cx="847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15</xdr:row>
      <xdr:rowOff>28575</xdr:rowOff>
    </xdr:from>
    <xdr:to>
      <xdr:col>0</xdr:col>
      <xdr:colOff>1390650</xdr:colOff>
      <xdr:row>15</xdr:row>
      <xdr:rowOff>723900</xdr:rowOff>
    </xdr:to>
    <xdr:pic>
      <xdr:nvPicPr>
        <xdr:cNvPr id="37567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8877300"/>
          <a:ext cx="5143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19</xdr:row>
      <xdr:rowOff>19050</xdr:rowOff>
    </xdr:from>
    <xdr:to>
      <xdr:col>0</xdr:col>
      <xdr:colOff>1381125</xdr:colOff>
      <xdr:row>19</xdr:row>
      <xdr:rowOff>809625</xdr:rowOff>
    </xdr:to>
    <xdr:pic>
      <xdr:nvPicPr>
        <xdr:cNvPr id="37568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101090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23</xdr:row>
      <xdr:rowOff>66675</xdr:rowOff>
    </xdr:from>
    <xdr:to>
      <xdr:col>0</xdr:col>
      <xdr:colOff>1809750</xdr:colOff>
      <xdr:row>23</xdr:row>
      <xdr:rowOff>1162050</xdr:rowOff>
    </xdr:to>
    <xdr:pic>
      <xdr:nvPicPr>
        <xdr:cNvPr id="37569" name="Рисунок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925550"/>
          <a:ext cx="14097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5</xdr:row>
      <xdr:rowOff>47625</xdr:rowOff>
    </xdr:from>
    <xdr:to>
      <xdr:col>0</xdr:col>
      <xdr:colOff>1609725</xdr:colOff>
      <xdr:row>6</xdr:row>
      <xdr:rowOff>485775</xdr:rowOff>
    </xdr:to>
    <xdr:pic>
      <xdr:nvPicPr>
        <xdr:cNvPr id="37570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38450"/>
          <a:ext cx="11620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20</xdr:row>
      <xdr:rowOff>47625</xdr:rowOff>
    </xdr:from>
    <xdr:to>
      <xdr:col>0</xdr:col>
      <xdr:colOff>1295400</xdr:colOff>
      <xdr:row>20</xdr:row>
      <xdr:rowOff>752475</xdr:rowOff>
    </xdr:to>
    <xdr:pic>
      <xdr:nvPicPr>
        <xdr:cNvPr id="37571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819150" y="11887200"/>
          <a:ext cx="476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695325</xdr:colOff>
      <xdr:row>0</xdr:row>
      <xdr:rowOff>1495425</xdr:rowOff>
    </xdr:to>
    <xdr:pic>
      <xdr:nvPicPr>
        <xdr:cNvPr id="37572" name="Рисунок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98107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10</xdr:row>
      <xdr:rowOff>38100</xdr:rowOff>
    </xdr:from>
    <xdr:to>
      <xdr:col>0</xdr:col>
      <xdr:colOff>1438275</xdr:colOff>
      <xdr:row>10</xdr:row>
      <xdr:rowOff>942975</xdr:rowOff>
    </xdr:to>
    <xdr:pic>
      <xdr:nvPicPr>
        <xdr:cNvPr id="37573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267325"/>
          <a:ext cx="885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11</xdr:row>
      <xdr:rowOff>123825</xdr:rowOff>
    </xdr:from>
    <xdr:to>
      <xdr:col>0</xdr:col>
      <xdr:colOff>1419225</xdr:colOff>
      <xdr:row>11</xdr:row>
      <xdr:rowOff>933450</xdr:rowOff>
    </xdr:to>
    <xdr:pic>
      <xdr:nvPicPr>
        <xdr:cNvPr id="37574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362700"/>
          <a:ext cx="866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22</xdr:row>
      <xdr:rowOff>95250</xdr:rowOff>
    </xdr:from>
    <xdr:to>
      <xdr:col>0</xdr:col>
      <xdr:colOff>1400175</xdr:colOff>
      <xdr:row>22</xdr:row>
      <xdr:rowOff>952500</xdr:rowOff>
    </xdr:to>
    <xdr:pic>
      <xdr:nvPicPr>
        <xdr:cNvPr id="37575" name="Рисунок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9444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25</xdr:row>
      <xdr:rowOff>47625</xdr:rowOff>
    </xdr:from>
    <xdr:to>
      <xdr:col>0</xdr:col>
      <xdr:colOff>1524000</xdr:colOff>
      <xdr:row>25</xdr:row>
      <xdr:rowOff>923925</xdr:rowOff>
    </xdr:to>
    <xdr:pic>
      <xdr:nvPicPr>
        <xdr:cNvPr id="37576" name="Рисунок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335250"/>
          <a:ext cx="1076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1281953</xdr:colOff>
      <xdr:row>0</xdr:row>
      <xdr:rowOff>467285</xdr:rowOff>
    </xdr:from>
    <xdr:to>
      <xdr:col>2</xdr:col>
      <xdr:colOff>900374</xdr:colOff>
      <xdr:row>0</xdr:row>
      <xdr:rowOff>1320035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953" y="467285"/>
          <a:ext cx="2980186" cy="8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6</xdr:row>
      <xdr:rowOff>228600</xdr:rowOff>
    </xdr:from>
    <xdr:to>
      <xdr:col>0</xdr:col>
      <xdr:colOff>142875</xdr:colOff>
      <xdr:row>6</xdr:row>
      <xdr:rowOff>228600</xdr:rowOff>
    </xdr:to>
    <xdr:pic>
      <xdr:nvPicPr>
        <xdr:cNvPr id="36819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35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3</xdr:row>
      <xdr:rowOff>285750</xdr:rowOff>
    </xdr:from>
    <xdr:to>
      <xdr:col>0</xdr:col>
      <xdr:colOff>1362075</xdr:colOff>
      <xdr:row>3</xdr:row>
      <xdr:rowOff>1524000</xdr:rowOff>
    </xdr:to>
    <xdr:pic>
      <xdr:nvPicPr>
        <xdr:cNvPr id="36820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86050"/>
          <a:ext cx="6667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942975</xdr:colOff>
      <xdr:row>17</xdr:row>
      <xdr:rowOff>219075</xdr:rowOff>
    </xdr:from>
    <xdr:to>
      <xdr:col>0</xdr:col>
      <xdr:colOff>1247775</xdr:colOff>
      <xdr:row>18</xdr:row>
      <xdr:rowOff>276225</xdr:rowOff>
    </xdr:to>
    <xdr:pic>
      <xdr:nvPicPr>
        <xdr:cNvPr id="36821" name="Рисунок 16" descr="стекло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1239500"/>
          <a:ext cx="304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9</xdr:row>
      <xdr:rowOff>514350</xdr:rowOff>
    </xdr:from>
    <xdr:to>
      <xdr:col>0</xdr:col>
      <xdr:colOff>723900</xdr:colOff>
      <xdr:row>11</xdr:row>
      <xdr:rowOff>314325</xdr:rowOff>
    </xdr:to>
    <xdr:pic>
      <xdr:nvPicPr>
        <xdr:cNvPr id="36823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258050"/>
          <a:ext cx="3905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9</xdr:row>
      <xdr:rowOff>647700</xdr:rowOff>
    </xdr:from>
    <xdr:to>
      <xdr:col>0</xdr:col>
      <xdr:colOff>1228725</xdr:colOff>
      <xdr:row>11</xdr:row>
      <xdr:rowOff>38100</xdr:rowOff>
    </xdr:to>
    <xdr:pic>
      <xdr:nvPicPr>
        <xdr:cNvPr id="36824" name="Рисунок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7391400"/>
          <a:ext cx="390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9</xdr:row>
      <xdr:rowOff>581025</xdr:rowOff>
    </xdr:from>
    <xdr:to>
      <xdr:col>0</xdr:col>
      <xdr:colOff>1695450</xdr:colOff>
      <xdr:row>10</xdr:row>
      <xdr:rowOff>504825</xdr:rowOff>
    </xdr:to>
    <xdr:pic>
      <xdr:nvPicPr>
        <xdr:cNvPr id="36825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7324725"/>
          <a:ext cx="419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23</xdr:row>
      <xdr:rowOff>257175</xdr:rowOff>
    </xdr:from>
    <xdr:to>
      <xdr:col>0</xdr:col>
      <xdr:colOff>1819275</xdr:colOff>
      <xdr:row>25</xdr:row>
      <xdr:rowOff>352425</xdr:rowOff>
    </xdr:to>
    <xdr:pic>
      <xdr:nvPicPr>
        <xdr:cNvPr id="36826" name="Рисунок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306550"/>
          <a:ext cx="1419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5</xdr:row>
      <xdr:rowOff>66675</xdr:rowOff>
    </xdr:from>
    <xdr:to>
      <xdr:col>0</xdr:col>
      <xdr:colOff>962025</xdr:colOff>
      <xdr:row>6</xdr:row>
      <xdr:rowOff>628650</xdr:rowOff>
    </xdr:to>
    <xdr:pic>
      <xdr:nvPicPr>
        <xdr:cNvPr id="36827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76750"/>
          <a:ext cx="5619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6</xdr:row>
      <xdr:rowOff>495300</xdr:rowOff>
    </xdr:from>
    <xdr:to>
      <xdr:col>0</xdr:col>
      <xdr:colOff>1276350</xdr:colOff>
      <xdr:row>7</xdr:row>
      <xdr:rowOff>628650</xdr:rowOff>
    </xdr:to>
    <xdr:pic>
      <xdr:nvPicPr>
        <xdr:cNvPr id="36828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5619750"/>
          <a:ext cx="533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1257300</xdr:colOff>
      <xdr:row>5</xdr:row>
      <xdr:rowOff>333375</xdr:rowOff>
    </xdr:from>
    <xdr:to>
      <xdr:col>0</xdr:col>
      <xdr:colOff>1771650</xdr:colOff>
      <xdr:row>6</xdr:row>
      <xdr:rowOff>438150</xdr:rowOff>
    </xdr:to>
    <xdr:pic>
      <xdr:nvPicPr>
        <xdr:cNvPr id="36829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743450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13</xdr:row>
      <xdr:rowOff>333375</xdr:rowOff>
    </xdr:from>
    <xdr:to>
      <xdr:col>0</xdr:col>
      <xdr:colOff>752475</xdr:colOff>
      <xdr:row>15</xdr:row>
      <xdr:rowOff>457200</xdr:rowOff>
    </xdr:to>
    <xdr:pic>
      <xdr:nvPicPr>
        <xdr:cNvPr id="36830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382125"/>
          <a:ext cx="3905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13</xdr:row>
      <xdr:rowOff>504825</xdr:rowOff>
    </xdr:from>
    <xdr:to>
      <xdr:col>0</xdr:col>
      <xdr:colOff>1257300</xdr:colOff>
      <xdr:row>15</xdr:row>
      <xdr:rowOff>219075</xdr:rowOff>
    </xdr:to>
    <xdr:pic>
      <xdr:nvPicPr>
        <xdr:cNvPr id="36831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9553575"/>
          <a:ext cx="400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13</xdr:row>
      <xdr:rowOff>352425</xdr:rowOff>
    </xdr:from>
    <xdr:to>
      <xdr:col>0</xdr:col>
      <xdr:colOff>1781175</xdr:colOff>
      <xdr:row>14</xdr:row>
      <xdr:rowOff>495300</xdr:rowOff>
    </xdr:to>
    <xdr:pic>
      <xdr:nvPicPr>
        <xdr:cNvPr id="36832" name="Рисунок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9401175"/>
          <a:ext cx="419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27</xdr:row>
      <xdr:rowOff>57150</xdr:rowOff>
    </xdr:from>
    <xdr:to>
      <xdr:col>0</xdr:col>
      <xdr:colOff>1524000</xdr:colOff>
      <xdr:row>28</xdr:row>
      <xdr:rowOff>342900</xdr:rowOff>
    </xdr:to>
    <xdr:pic>
      <xdr:nvPicPr>
        <xdr:cNvPr id="36833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5982950"/>
          <a:ext cx="962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1485900</xdr:rowOff>
    </xdr:to>
    <xdr:pic>
      <xdr:nvPicPr>
        <xdr:cNvPr id="36834" name="Рисунок 1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67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19</xdr:row>
      <xdr:rowOff>114300</xdr:rowOff>
    </xdr:from>
    <xdr:to>
      <xdr:col>0</xdr:col>
      <xdr:colOff>1190625</xdr:colOff>
      <xdr:row>19</xdr:row>
      <xdr:rowOff>752475</xdr:rowOff>
    </xdr:to>
    <xdr:pic>
      <xdr:nvPicPr>
        <xdr:cNvPr id="36835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2411075"/>
          <a:ext cx="1905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672913</xdr:colOff>
      <xdr:row>20</xdr:row>
      <xdr:rowOff>214032</xdr:rowOff>
    </xdr:from>
    <xdr:to>
      <xdr:col>0</xdr:col>
      <xdr:colOff>1434913</xdr:colOff>
      <xdr:row>21</xdr:row>
      <xdr:rowOff>249891</xdr:rowOff>
    </xdr:to>
    <xdr:pic>
      <xdr:nvPicPr>
        <xdr:cNvPr id="19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913" y="13380944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1176618</xdr:colOff>
      <xdr:row>0</xdr:row>
      <xdr:rowOff>515471</xdr:rowOff>
    </xdr:from>
    <xdr:to>
      <xdr:col>2</xdr:col>
      <xdr:colOff>795039</xdr:colOff>
      <xdr:row>0</xdr:row>
      <xdr:rowOff>1368221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8" y="515471"/>
          <a:ext cx="2980186" cy="852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20</xdr:row>
      <xdr:rowOff>161925</xdr:rowOff>
    </xdr:from>
    <xdr:to>
      <xdr:col>1</xdr:col>
      <xdr:colOff>1085850</xdr:colOff>
      <xdr:row>21</xdr:row>
      <xdr:rowOff>590550</xdr:rowOff>
    </xdr:to>
    <xdr:pic>
      <xdr:nvPicPr>
        <xdr:cNvPr id="3862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2315825"/>
          <a:ext cx="7239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12</xdr:row>
      <xdr:rowOff>57150</xdr:rowOff>
    </xdr:from>
    <xdr:to>
      <xdr:col>1</xdr:col>
      <xdr:colOff>1085850</xdr:colOff>
      <xdr:row>13</xdr:row>
      <xdr:rowOff>542925</xdr:rowOff>
    </xdr:to>
    <xdr:pic>
      <xdr:nvPicPr>
        <xdr:cNvPr id="3862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553325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14</xdr:row>
      <xdr:rowOff>28575</xdr:rowOff>
    </xdr:from>
    <xdr:to>
      <xdr:col>1</xdr:col>
      <xdr:colOff>1047750</xdr:colOff>
      <xdr:row>17</xdr:row>
      <xdr:rowOff>209550</xdr:rowOff>
    </xdr:to>
    <xdr:pic>
      <xdr:nvPicPr>
        <xdr:cNvPr id="3862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067800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18</xdr:row>
      <xdr:rowOff>19050</xdr:rowOff>
    </xdr:from>
    <xdr:to>
      <xdr:col>1</xdr:col>
      <xdr:colOff>1104900</xdr:colOff>
      <xdr:row>19</xdr:row>
      <xdr:rowOff>533400</xdr:rowOff>
    </xdr:to>
    <xdr:pic>
      <xdr:nvPicPr>
        <xdr:cNvPr id="38628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0601325"/>
          <a:ext cx="78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76200</xdr:rowOff>
    </xdr:from>
    <xdr:to>
      <xdr:col>1</xdr:col>
      <xdr:colOff>1076325</xdr:colOff>
      <xdr:row>11</xdr:row>
      <xdr:rowOff>723900</xdr:rowOff>
    </xdr:to>
    <xdr:pic>
      <xdr:nvPicPr>
        <xdr:cNvPr id="38630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6048375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25</xdr:row>
      <xdr:rowOff>1323975</xdr:rowOff>
    </xdr:from>
    <xdr:to>
      <xdr:col>1</xdr:col>
      <xdr:colOff>1162050</xdr:colOff>
      <xdr:row>26</xdr:row>
      <xdr:rowOff>1152525</xdr:rowOff>
    </xdr:to>
    <xdr:pic>
      <xdr:nvPicPr>
        <xdr:cNvPr id="38631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9450050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24</xdr:row>
      <xdr:rowOff>0</xdr:rowOff>
    </xdr:from>
    <xdr:to>
      <xdr:col>1</xdr:col>
      <xdr:colOff>1123950</xdr:colOff>
      <xdr:row>25</xdr:row>
      <xdr:rowOff>19050</xdr:rowOff>
    </xdr:to>
    <xdr:pic>
      <xdr:nvPicPr>
        <xdr:cNvPr id="38632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6916400"/>
          <a:ext cx="866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25</xdr:row>
      <xdr:rowOff>19050</xdr:rowOff>
    </xdr:from>
    <xdr:to>
      <xdr:col>1</xdr:col>
      <xdr:colOff>1181100</xdr:colOff>
      <xdr:row>25</xdr:row>
      <xdr:rowOff>1257300</xdr:rowOff>
    </xdr:to>
    <xdr:pic>
      <xdr:nvPicPr>
        <xdr:cNvPr id="38633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8145125"/>
          <a:ext cx="866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28</xdr:row>
      <xdr:rowOff>152400</xdr:rowOff>
    </xdr:from>
    <xdr:to>
      <xdr:col>1</xdr:col>
      <xdr:colOff>1143000</xdr:colOff>
      <xdr:row>29</xdr:row>
      <xdr:rowOff>361950</xdr:rowOff>
    </xdr:to>
    <xdr:pic>
      <xdr:nvPicPr>
        <xdr:cNvPr id="38634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2183725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51</xdr:row>
      <xdr:rowOff>133350</xdr:rowOff>
    </xdr:from>
    <xdr:to>
      <xdr:col>1</xdr:col>
      <xdr:colOff>1038225</xdr:colOff>
      <xdr:row>51</xdr:row>
      <xdr:rowOff>1562100</xdr:rowOff>
    </xdr:to>
    <xdr:pic>
      <xdr:nvPicPr>
        <xdr:cNvPr id="38635" name="Рисунок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0862250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40</xdr:row>
      <xdr:rowOff>161925</xdr:rowOff>
    </xdr:from>
    <xdr:to>
      <xdr:col>1</xdr:col>
      <xdr:colOff>1085850</xdr:colOff>
      <xdr:row>41</xdr:row>
      <xdr:rowOff>590550</xdr:rowOff>
    </xdr:to>
    <xdr:pic>
      <xdr:nvPicPr>
        <xdr:cNvPr id="3863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9651325"/>
          <a:ext cx="7239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32</xdr:row>
      <xdr:rowOff>85725</xdr:rowOff>
    </xdr:from>
    <xdr:to>
      <xdr:col>1</xdr:col>
      <xdr:colOff>1123950</xdr:colOff>
      <xdr:row>33</xdr:row>
      <xdr:rowOff>571500</xdr:rowOff>
    </xdr:to>
    <xdr:pic>
      <xdr:nvPicPr>
        <xdr:cNvPr id="38637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4917400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34</xdr:row>
      <xdr:rowOff>104775</xdr:rowOff>
    </xdr:from>
    <xdr:to>
      <xdr:col>1</xdr:col>
      <xdr:colOff>1104900</xdr:colOff>
      <xdr:row>37</xdr:row>
      <xdr:rowOff>285750</xdr:rowOff>
    </xdr:to>
    <xdr:pic>
      <xdr:nvPicPr>
        <xdr:cNvPr id="38638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6479500"/>
          <a:ext cx="742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38</xdr:row>
      <xdr:rowOff>38100</xdr:rowOff>
    </xdr:from>
    <xdr:to>
      <xdr:col>1</xdr:col>
      <xdr:colOff>1143000</xdr:colOff>
      <xdr:row>39</xdr:row>
      <xdr:rowOff>552450</xdr:rowOff>
    </xdr:to>
    <xdr:pic>
      <xdr:nvPicPr>
        <xdr:cNvPr id="38639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7955875"/>
          <a:ext cx="7810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30</xdr:row>
      <xdr:rowOff>76200</xdr:rowOff>
    </xdr:from>
    <xdr:to>
      <xdr:col>1</xdr:col>
      <xdr:colOff>1076325</xdr:colOff>
      <xdr:row>31</xdr:row>
      <xdr:rowOff>723900</xdr:rowOff>
    </xdr:to>
    <xdr:pic>
      <xdr:nvPicPr>
        <xdr:cNvPr id="38641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3383875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44</xdr:row>
      <xdr:rowOff>0</xdr:rowOff>
    </xdr:from>
    <xdr:to>
      <xdr:col>1</xdr:col>
      <xdr:colOff>1104900</xdr:colOff>
      <xdr:row>45</xdr:row>
      <xdr:rowOff>19050</xdr:rowOff>
    </xdr:to>
    <xdr:pic>
      <xdr:nvPicPr>
        <xdr:cNvPr id="38642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4299525"/>
          <a:ext cx="819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45</xdr:row>
      <xdr:rowOff>38100</xdr:rowOff>
    </xdr:from>
    <xdr:to>
      <xdr:col>1</xdr:col>
      <xdr:colOff>1162050</xdr:colOff>
      <xdr:row>45</xdr:row>
      <xdr:rowOff>1276350</xdr:rowOff>
    </xdr:to>
    <xdr:pic>
      <xdr:nvPicPr>
        <xdr:cNvPr id="38643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5480625"/>
          <a:ext cx="866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46</xdr:row>
      <xdr:rowOff>38100</xdr:rowOff>
    </xdr:from>
    <xdr:to>
      <xdr:col>1</xdr:col>
      <xdr:colOff>1123950</xdr:colOff>
      <xdr:row>46</xdr:row>
      <xdr:rowOff>1047750</xdr:rowOff>
    </xdr:to>
    <xdr:pic>
      <xdr:nvPicPr>
        <xdr:cNvPr id="38644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6785550"/>
          <a:ext cx="838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50</xdr:row>
      <xdr:rowOff>57150</xdr:rowOff>
    </xdr:from>
    <xdr:to>
      <xdr:col>1</xdr:col>
      <xdr:colOff>1095375</xdr:colOff>
      <xdr:row>50</xdr:row>
      <xdr:rowOff>1485900</xdr:rowOff>
    </xdr:to>
    <xdr:pic>
      <xdr:nvPicPr>
        <xdr:cNvPr id="38645" name="Рисунок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39166800"/>
          <a:ext cx="7524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1695450</xdr:colOff>
      <xdr:row>0</xdr:row>
      <xdr:rowOff>3152775</xdr:rowOff>
    </xdr:to>
    <xdr:pic>
      <xdr:nvPicPr>
        <xdr:cNvPr id="38646" name="Рисунок 18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69275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22</xdr:row>
      <xdr:rowOff>57150</xdr:rowOff>
    </xdr:from>
    <xdr:to>
      <xdr:col>1</xdr:col>
      <xdr:colOff>990600</xdr:colOff>
      <xdr:row>23</xdr:row>
      <xdr:rowOff>666750</xdr:rowOff>
    </xdr:to>
    <xdr:pic>
      <xdr:nvPicPr>
        <xdr:cNvPr id="38647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5411450"/>
          <a:ext cx="6286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27</xdr:row>
      <xdr:rowOff>95250</xdr:rowOff>
    </xdr:from>
    <xdr:to>
      <xdr:col>1</xdr:col>
      <xdr:colOff>1066800</xdr:colOff>
      <xdr:row>27</xdr:row>
      <xdr:rowOff>1162050</xdr:rowOff>
    </xdr:to>
    <xdr:pic>
      <xdr:nvPicPr>
        <xdr:cNvPr id="38648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0793075"/>
          <a:ext cx="685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42</xdr:row>
      <xdr:rowOff>114300</xdr:rowOff>
    </xdr:from>
    <xdr:to>
      <xdr:col>1</xdr:col>
      <xdr:colOff>1009650</xdr:colOff>
      <xdr:row>43</xdr:row>
      <xdr:rowOff>666750</xdr:rowOff>
    </xdr:to>
    <xdr:pic>
      <xdr:nvPicPr>
        <xdr:cNvPr id="38649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32804100"/>
          <a:ext cx="6286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2438400</xdr:colOff>
      <xdr:row>0</xdr:row>
      <xdr:rowOff>1047750</xdr:rowOff>
    </xdr:from>
    <xdr:to>
      <xdr:col>5</xdr:col>
      <xdr:colOff>127550</xdr:colOff>
      <xdr:row>0</xdr:row>
      <xdr:rowOff>2795850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047750"/>
          <a:ext cx="6109250" cy="1748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51</xdr:row>
      <xdr:rowOff>123825</xdr:rowOff>
    </xdr:from>
    <xdr:to>
      <xdr:col>10</xdr:col>
      <xdr:colOff>571500</xdr:colOff>
      <xdr:row>68</xdr:row>
      <xdr:rowOff>104775</xdr:rowOff>
    </xdr:to>
    <xdr:pic>
      <xdr:nvPicPr>
        <xdr:cNvPr id="3436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77800"/>
          <a:ext cx="6067425" cy="380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4</xdr:row>
      <xdr:rowOff>38100</xdr:rowOff>
    </xdr:from>
    <xdr:to>
      <xdr:col>10</xdr:col>
      <xdr:colOff>504825</xdr:colOff>
      <xdr:row>24</xdr:row>
      <xdr:rowOff>38100</xdr:rowOff>
    </xdr:to>
    <xdr:pic>
      <xdr:nvPicPr>
        <xdr:cNvPr id="34361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257425"/>
          <a:ext cx="4610100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28</xdr:row>
      <xdr:rowOff>85725</xdr:rowOff>
    </xdr:from>
    <xdr:to>
      <xdr:col>10</xdr:col>
      <xdr:colOff>466725</xdr:colOff>
      <xdr:row>47</xdr:row>
      <xdr:rowOff>238125</xdr:rowOff>
    </xdr:to>
    <xdr:pic>
      <xdr:nvPicPr>
        <xdr:cNvPr id="3436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4" t="8354" r="10651" b="7153"/>
        <a:stretch>
          <a:fillRect/>
        </a:stretch>
      </xdr:blipFill>
      <xdr:spPr bwMode="auto">
        <a:xfrm>
          <a:off x="647700" y="7724775"/>
          <a:ext cx="5915025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</xdr:row>
      <xdr:rowOff>866775</xdr:rowOff>
    </xdr:to>
    <xdr:pic>
      <xdr:nvPicPr>
        <xdr:cNvPr id="34363" name="Рисунок 1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108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47625</xdr:rowOff>
    </xdr:from>
    <xdr:to>
      <xdr:col>3</xdr:col>
      <xdr:colOff>428625</xdr:colOff>
      <xdr:row>26</xdr:row>
      <xdr:rowOff>152400</xdr:rowOff>
    </xdr:to>
    <xdr:pic>
      <xdr:nvPicPr>
        <xdr:cNvPr id="34364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345"/>
        <a:stretch>
          <a:fillRect/>
        </a:stretch>
      </xdr:blipFill>
      <xdr:spPr bwMode="auto">
        <a:xfrm>
          <a:off x="0" y="6029325"/>
          <a:ext cx="22574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20</xdr:row>
      <xdr:rowOff>142875</xdr:rowOff>
    </xdr:from>
    <xdr:to>
      <xdr:col>7</xdr:col>
      <xdr:colOff>142875</xdr:colOff>
      <xdr:row>25</xdr:row>
      <xdr:rowOff>228600</xdr:rowOff>
    </xdr:to>
    <xdr:pic>
      <xdr:nvPicPr>
        <xdr:cNvPr id="34365" name="Рисунок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747"/>
        <a:stretch>
          <a:fillRect/>
        </a:stretch>
      </xdr:blipFill>
      <xdr:spPr bwMode="auto">
        <a:xfrm>
          <a:off x="2143125" y="6124575"/>
          <a:ext cx="22669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95249</xdr:colOff>
      <xdr:row>0</xdr:row>
      <xdr:rowOff>219075</xdr:rowOff>
    </xdr:from>
    <xdr:to>
      <xdr:col>9</xdr:col>
      <xdr:colOff>251374</xdr:colOff>
      <xdr:row>1</xdr:row>
      <xdr:rowOff>732290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49" y="219075"/>
          <a:ext cx="4423325" cy="1265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72;&#1094;&#1080;&#1103;/&#1055;&#1088;&#1072;&#1081;&#1089;&#1099;%20&#1087;&#1086;&#1089;&#1090;&#1072;&#1074;&#1097;&#1080;&#1082;&#1086;&#1074;/2026/&#1057;&#1082;&#1072;&#1081;&#1083;&#1101;&#1085;&#1076;/Prays_list_DIONI_Msk_SPb_01.01.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толы и тумбы"/>
      <sheetName val="Шкафы и двери"/>
      <sheetName val="Комплектация шкафов"/>
      <sheetName val="Компоновки ассортимента"/>
      <sheetName val="Таблица"/>
      <sheetName val="Техн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11456.9</v>
          </cell>
        </row>
        <row r="19">
          <cell r="E19">
            <v>5963.1</v>
          </cell>
        </row>
        <row r="20">
          <cell r="E20">
            <v>8310.9</v>
          </cell>
        </row>
        <row r="21">
          <cell r="E21">
            <v>12504.7</v>
          </cell>
        </row>
        <row r="22">
          <cell r="E22">
            <v>5349.5</v>
          </cell>
        </row>
        <row r="23">
          <cell r="E23">
            <v>6490.9</v>
          </cell>
        </row>
        <row r="24">
          <cell r="E24">
            <v>9278.1</v>
          </cell>
        </row>
        <row r="25">
          <cell r="E25">
            <v>5857.8</v>
          </cell>
        </row>
        <row r="26">
          <cell r="E26">
            <v>7000.5</v>
          </cell>
        </row>
        <row r="27">
          <cell r="E27">
            <v>9782.5</v>
          </cell>
        </row>
        <row r="28">
          <cell r="E28">
            <v>2975.7</v>
          </cell>
        </row>
        <row r="29">
          <cell r="E29">
            <v>1479.4</v>
          </cell>
        </row>
        <row r="30">
          <cell r="E30">
            <v>7979.4</v>
          </cell>
        </row>
        <row r="33">
          <cell r="E33">
            <v>8638.5</v>
          </cell>
        </row>
        <row r="34">
          <cell r="E34">
            <v>13261.3</v>
          </cell>
        </row>
        <row r="35">
          <cell r="E35">
            <v>21118.5</v>
          </cell>
        </row>
        <row r="36">
          <cell r="E36">
            <v>5431.4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6"/>
  <sheetViews>
    <sheetView view="pageBreakPreview" topLeftCell="A16" zoomScale="85" zoomScaleNormal="85" zoomScaleSheetLayoutView="85" workbookViewId="0">
      <selection activeCell="G7" sqref="G7"/>
    </sheetView>
  </sheetViews>
  <sheetFormatPr defaultRowHeight="12.75" x14ac:dyDescent="0.2"/>
  <cols>
    <col min="1" max="1" width="32.7109375" style="3" customWidth="1"/>
    <col min="2" max="3" width="17.7109375" style="3" customWidth="1"/>
    <col min="4" max="4" width="47.7109375" style="3" customWidth="1"/>
    <col min="5" max="6" width="10.7109375" style="3" customWidth="1"/>
    <col min="7" max="7" width="10.7109375" style="332" customWidth="1"/>
    <col min="8" max="10" width="5.85546875" style="3" customWidth="1"/>
    <col min="11" max="16384" width="9.140625" style="3"/>
  </cols>
  <sheetData>
    <row r="1" spans="1:24" ht="140.1" customHeight="1" x14ac:dyDescent="0.2">
      <c r="A1" s="153"/>
      <c r="B1" s="154"/>
      <c r="C1" s="154"/>
      <c r="D1" s="154"/>
      <c r="E1" s="154"/>
      <c r="F1" s="154"/>
      <c r="G1" s="155"/>
    </row>
    <row r="2" spans="1:24" ht="15" customHeight="1" x14ac:dyDescent="0.2">
      <c r="A2" s="160" t="s">
        <v>169</v>
      </c>
      <c r="B2" s="160"/>
      <c r="C2" s="160"/>
      <c r="D2" s="160"/>
      <c r="E2" s="160"/>
      <c r="F2" s="160"/>
      <c r="G2" s="160"/>
    </row>
    <row r="3" spans="1:24" s="145" customFormat="1" ht="20.100000000000001" customHeight="1" thickBot="1" x14ac:dyDescent="0.25">
      <c r="A3" s="161" t="s">
        <v>207</v>
      </c>
      <c r="B3" s="162"/>
      <c r="C3" s="162"/>
      <c r="D3" s="144" t="s">
        <v>230</v>
      </c>
      <c r="E3" s="163" t="s">
        <v>238</v>
      </c>
      <c r="F3" s="163"/>
      <c r="G3" s="143">
        <v>46023</v>
      </c>
    </row>
    <row r="4" spans="1:24" ht="35.1" customHeight="1" thickBot="1" x14ac:dyDescent="0.25">
      <c r="A4" s="126" t="s">
        <v>181</v>
      </c>
      <c r="B4" s="14" t="s">
        <v>0</v>
      </c>
      <c r="C4" s="45" t="s">
        <v>8</v>
      </c>
      <c r="D4" s="149" t="s">
        <v>7</v>
      </c>
      <c r="E4" s="14" t="s">
        <v>10</v>
      </c>
      <c r="F4" s="44" t="s">
        <v>9</v>
      </c>
      <c r="G4" s="328" t="s">
        <v>159</v>
      </c>
    </row>
    <row r="5" spans="1:24" ht="15" customHeight="1" thickBot="1" x14ac:dyDescent="0.25">
      <c r="A5" s="146" t="s">
        <v>41</v>
      </c>
      <c r="B5" s="147"/>
      <c r="C5" s="147"/>
      <c r="D5" s="147"/>
      <c r="E5" s="147"/>
      <c r="F5" s="147"/>
      <c r="G5" s="148"/>
    </row>
    <row r="6" spans="1:24" ht="44.25" customHeight="1" thickBot="1" x14ac:dyDescent="0.25">
      <c r="A6" s="156"/>
      <c r="B6" s="47" t="s">
        <v>46</v>
      </c>
      <c r="C6" s="43" t="s">
        <v>200</v>
      </c>
      <c r="D6" s="158" t="s">
        <v>188</v>
      </c>
      <c r="E6" s="59">
        <v>78</v>
      </c>
      <c r="F6" s="50" t="s">
        <v>77</v>
      </c>
      <c r="G6" s="329">
        <v>51292</v>
      </c>
      <c r="M6" s="1"/>
    </row>
    <row r="7" spans="1:24" ht="44.25" customHeight="1" thickBot="1" x14ac:dyDescent="0.25">
      <c r="A7" s="157"/>
      <c r="B7" s="42" t="s">
        <v>47</v>
      </c>
      <c r="C7" s="43" t="s">
        <v>201</v>
      </c>
      <c r="D7" s="159"/>
      <c r="E7" s="59">
        <v>84</v>
      </c>
      <c r="F7" s="50" t="s">
        <v>78</v>
      </c>
      <c r="G7" s="329">
        <v>54679</v>
      </c>
      <c r="M7" s="1"/>
    </row>
    <row r="8" spans="1:24" ht="44.25" customHeight="1" thickBot="1" x14ac:dyDescent="0.3">
      <c r="A8" s="81"/>
      <c r="B8" s="47" t="s">
        <v>48</v>
      </c>
      <c r="C8" s="43" t="s">
        <v>200</v>
      </c>
      <c r="D8" s="158" t="s">
        <v>189</v>
      </c>
      <c r="E8" s="59">
        <v>83</v>
      </c>
      <c r="F8" s="50" t="s">
        <v>79</v>
      </c>
      <c r="G8" s="329">
        <v>52597</v>
      </c>
    </row>
    <row r="9" spans="1:24" ht="44.25" customHeight="1" thickBot="1" x14ac:dyDescent="0.3">
      <c r="A9" s="82"/>
      <c r="B9" s="42" t="s">
        <v>49</v>
      </c>
      <c r="C9" s="43" t="s">
        <v>201</v>
      </c>
      <c r="D9" s="159"/>
      <c r="E9" s="83">
        <v>90</v>
      </c>
      <c r="F9" s="51" t="s">
        <v>50</v>
      </c>
      <c r="G9" s="329">
        <v>56183</v>
      </c>
    </row>
    <row r="10" spans="1:24" ht="15" customHeight="1" thickBot="1" x14ac:dyDescent="0.25">
      <c r="A10" s="150" t="s">
        <v>12</v>
      </c>
      <c r="B10" s="151"/>
      <c r="C10" s="151"/>
      <c r="D10" s="151"/>
      <c r="E10" s="151"/>
      <c r="F10" s="151"/>
      <c r="G10" s="152"/>
      <c r="R10" s="1"/>
      <c r="S10" s="2"/>
      <c r="T10" s="2"/>
      <c r="U10" s="2"/>
      <c r="V10" s="2"/>
      <c r="W10" s="2"/>
      <c r="X10" s="1"/>
    </row>
    <row r="11" spans="1:24" ht="79.5" customHeight="1" thickBot="1" x14ac:dyDescent="0.25">
      <c r="A11" s="131" t="s">
        <v>167</v>
      </c>
      <c r="B11" s="132" t="s">
        <v>191</v>
      </c>
      <c r="C11" s="132" t="s">
        <v>202</v>
      </c>
      <c r="D11" s="133" t="s">
        <v>197</v>
      </c>
      <c r="E11" s="134" t="s">
        <v>173</v>
      </c>
      <c r="F11" s="135" t="s">
        <v>174</v>
      </c>
      <c r="G11" s="330">
        <v>33238</v>
      </c>
      <c r="J11" s="1"/>
      <c r="K11" s="1"/>
      <c r="L11" s="1"/>
      <c r="M11" s="1"/>
      <c r="N11" s="1"/>
      <c r="O11" s="1"/>
      <c r="R11" s="1"/>
      <c r="S11" s="4"/>
      <c r="T11" s="4"/>
      <c r="U11" s="4"/>
      <c r="V11" s="4"/>
      <c r="W11" s="4"/>
      <c r="X11" s="1"/>
    </row>
    <row r="12" spans="1:24" ht="79.5" customHeight="1" thickBot="1" x14ac:dyDescent="0.25">
      <c r="A12" s="131"/>
      <c r="B12" s="132" t="s">
        <v>192</v>
      </c>
      <c r="C12" s="132" t="s">
        <v>203</v>
      </c>
      <c r="D12" s="133" t="s">
        <v>198</v>
      </c>
      <c r="E12" s="134" t="s">
        <v>175</v>
      </c>
      <c r="F12" s="135" t="s">
        <v>176</v>
      </c>
      <c r="G12" s="330">
        <v>27282</v>
      </c>
      <c r="J12" s="1"/>
      <c r="K12" s="1"/>
      <c r="L12" s="1"/>
      <c r="M12" s="1"/>
      <c r="N12" s="1"/>
      <c r="O12" s="1"/>
      <c r="R12" s="1"/>
      <c r="S12" s="4"/>
      <c r="T12" s="4"/>
      <c r="U12" s="4"/>
      <c r="V12" s="4"/>
      <c r="W12" s="4"/>
      <c r="X12" s="1"/>
    </row>
    <row r="13" spans="1:24" ht="15" customHeight="1" thickBot="1" x14ac:dyDescent="0.25">
      <c r="A13" s="146" t="s">
        <v>42</v>
      </c>
      <c r="B13" s="147"/>
      <c r="C13" s="147"/>
      <c r="D13" s="147"/>
      <c r="E13" s="147"/>
      <c r="F13" s="147"/>
      <c r="G13" s="148"/>
      <c r="J13" s="1"/>
      <c r="K13" s="1"/>
      <c r="L13" s="1"/>
      <c r="M13" s="1"/>
      <c r="N13" s="1"/>
      <c r="O13" s="1"/>
      <c r="R13" s="1"/>
      <c r="S13" s="4"/>
      <c r="T13" s="4"/>
      <c r="U13" s="4"/>
      <c r="V13" s="4"/>
      <c r="W13" s="4"/>
      <c r="X13" s="1"/>
    </row>
    <row r="14" spans="1:24" ht="96" customHeight="1" thickBot="1" x14ac:dyDescent="0.3">
      <c r="A14" s="129" t="s">
        <v>163</v>
      </c>
      <c r="B14" s="46" t="s">
        <v>220</v>
      </c>
      <c r="C14" s="60" t="s">
        <v>204</v>
      </c>
      <c r="D14" s="68" t="s">
        <v>168</v>
      </c>
      <c r="E14" s="60">
        <v>73.7</v>
      </c>
      <c r="F14" s="46">
        <v>0.11700000000000001</v>
      </c>
      <c r="G14" s="331">
        <v>38107</v>
      </c>
      <c r="J14" s="1"/>
      <c r="K14" s="1"/>
      <c r="L14" s="1"/>
      <c r="M14" s="1"/>
      <c r="N14" s="1"/>
      <c r="O14" s="1"/>
      <c r="R14" s="1"/>
      <c r="S14" s="4"/>
      <c r="T14" s="4"/>
      <c r="U14" s="4"/>
      <c r="V14" s="4"/>
      <c r="W14" s="4"/>
      <c r="X14" s="1"/>
    </row>
    <row r="15" spans="1:24" ht="15" customHeight="1" thickBot="1" x14ac:dyDescent="0.25">
      <c r="A15" s="146" t="s">
        <v>43</v>
      </c>
      <c r="B15" s="147"/>
      <c r="C15" s="147"/>
      <c r="D15" s="147"/>
      <c r="E15" s="147"/>
      <c r="F15" s="147"/>
      <c r="G15" s="148"/>
      <c r="J15" s="1"/>
      <c r="K15" s="1"/>
      <c r="L15" s="1"/>
      <c r="M15" s="1"/>
      <c r="N15" s="1"/>
      <c r="O15" s="1"/>
      <c r="R15" s="1"/>
      <c r="S15" s="4"/>
      <c r="T15" s="4"/>
      <c r="U15" s="4"/>
      <c r="V15" s="4"/>
      <c r="W15" s="4"/>
      <c r="X15" s="1"/>
    </row>
    <row r="16" spans="1:24" ht="61.5" customHeight="1" thickBot="1" x14ac:dyDescent="0.25">
      <c r="A16" s="43"/>
      <c r="B16" s="46" t="s">
        <v>221</v>
      </c>
      <c r="C16" s="46" t="s">
        <v>63</v>
      </c>
      <c r="D16" s="77" t="s">
        <v>170</v>
      </c>
      <c r="E16" s="46">
        <v>23.5</v>
      </c>
      <c r="F16" s="46">
        <v>4.4999999999999998E-2</v>
      </c>
      <c r="G16" s="331">
        <v>14959</v>
      </c>
      <c r="J16" s="1"/>
      <c r="K16" s="1"/>
      <c r="L16" s="1"/>
      <c r="M16" s="1"/>
      <c r="N16" s="1"/>
      <c r="O16" s="1"/>
      <c r="R16" s="1"/>
      <c r="S16" s="4"/>
      <c r="T16" s="4"/>
      <c r="U16" s="4"/>
      <c r="V16" s="4"/>
      <c r="W16" s="4"/>
      <c r="X16" s="1"/>
    </row>
    <row r="17" spans="1:25" ht="15" customHeight="1" thickBot="1" x14ac:dyDescent="0.25">
      <c r="A17" s="146" t="s">
        <v>44</v>
      </c>
      <c r="B17" s="147"/>
      <c r="C17" s="147"/>
      <c r="D17" s="147"/>
      <c r="E17" s="147"/>
      <c r="F17" s="147"/>
      <c r="G17" s="148"/>
      <c r="J17" s="1"/>
      <c r="K17" s="1"/>
      <c r="L17" s="1"/>
      <c r="M17" s="1"/>
      <c r="N17" s="1"/>
      <c r="O17" s="1"/>
      <c r="R17" s="1"/>
      <c r="S17" s="4"/>
      <c r="T17" s="4"/>
      <c r="U17" s="4"/>
      <c r="V17" s="4"/>
      <c r="W17" s="4"/>
      <c r="X17" s="1"/>
    </row>
    <row r="18" spans="1:25" ht="77.25" customHeight="1" thickBot="1" x14ac:dyDescent="0.25">
      <c r="A18" s="43"/>
      <c r="B18" s="46" t="s">
        <v>222</v>
      </c>
      <c r="C18" s="55" t="s">
        <v>184</v>
      </c>
      <c r="D18" s="77" t="s">
        <v>158</v>
      </c>
      <c r="E18" s="53" t="s">
        <v>74</v>
      </c>
      <c r="F18" s="51" t="s">
        <v>80</v>
      </c>
      <c r="G18" s="331">
        <v>34847</v>
      </c>
      <c r="J18" s="1"/>
      <c r="K18" s="1"/>
      <c r="L18" s="1"/>
      <c r="M18" s="1"/>
      <c r="N18" s="1"/>
      <c r="O18" s="1"/>
      <c r="R18" s="1"/>
      <c r="S18" s="4"/>
      <c r="T18" s="4"/>
      <c r="U18" s="4"/>
      <c r="V18" s="4"/>
      <c r="W18" s="4"/>
      <c r="X18" s="1"/>
    </row>
    <row r="19" spans="1:25" ht="15" customHeight="1" thickBot="1" x14ac:dyDescent="0.25">
      <c r="A19" s="146" t="s">
        <v>45</v>
      </c>
      <c r="B19" s="147"/>
      <c r="C19" s="147"/>
      <c r="D19" s="147"/>
      <c r="E19" s="147"/>
      <c r="F19" s="147"/>
      <c r="G19" s="148"/>
      <c r="J19" s="1"/>
      <c r="K19" s="1"/>
      <c r="L19" s="1"/>
      <c r="M19" s="1"/>
      <c r="N19" s="1"/>
      <c r="O19" s="1"/>
      <c r="R19" s="1"/>
      <c r="S19" s="4"/>
      <c r="T19" s="4"/>
      <c r="U19" s="4"/>
      <c r="V19" s="4"/>
      <c r="W19" s="4"/>
      <c r="X19" s="1"/>
    </row>
    <row r="20" spans="1:25" ht="66.75" customHeight="1" thickBot="1" x14ac:dyDescent="0.25">
      <c r="A20" s="76"/>
      <c r="B20" s="46" t="s">
        <v>61</v>
      </c>
      <c r="C20" s="55" t="s">
        <v>64</v>
      </c>
      <c r="D20" s="77" t="s">
        <v>66</v>
      </c>
      <c r="E20" s="53" t="s">
        <v>75</v>
      </c>
      <c r="F20" s="51" t="s">
        <v>81</v>
      </c>
      <c r="G20" s="331">
        <v>22932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64.5" customHeight="1" thickBot="1" x14ac:dyDescent="0.25">
      <c r="A21" s="92"/>
      <c r="B21" s="137" t="s">
        <v>185</v>
      </c>
      <c r="C21" s="55" t="s">
        <v>186</v>
      </c>
      <c r="D21" s="138" t="s">
        <v>187</v>
      </c>
      <c r="E21" s="139">
        <v>12</v>
      </c>
      <c r="F21" s="140">
        <v>0.09</v>
      </c>
      <c r="G21" s="329">
        <v>45356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thickBot="1" x14ac:dyDescent="0.25">
      <c r="A22" s="146" t="s">
        <v>60</v>
      </c>
      <c r="B22" s="147"/>
      <c r="C22" s="147"/>
      <c r="D22" s="147"/>
      <c r="E22" s="147"/>
      <c r="F22" s="147"/>
      <c r="G22" s="14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9.5" customHeight="1" thickBot="1" x14ac:dyDescent="0.25">
      <c r="A23" s="131"/>
      <c r="B23" s="132" t="s">
        <v>193</v>
      </c>
      <c r="C23" s="132" t="s">
        <v>195</v>
      </c>
      <c r="D23" s="133" t="s">
        <v>199</v>
      </c>
      <c r="E23" s="134" t="s">
        <v>177</v>
      </c>
      <c r="F23" s="135" t="s">
        <v>178</v>
      </c>
      <c r="G23" s="330">
        <v>35732</v>
      </c>
      <c r="J23" s="1"/>
      <c r="K23" s="1"/>
      <c r="L23" s="1"/>
      <c r="M23" s="1"/>
      <c r="N23" s="1"/>
      <c r="O23" s="1"/>
      <c r="R23" s="1"/>
      <c r="S23" s="4"/>
      <c r="T23" s="4"/>
      <c r="U23" s="4"/>
      <c r="V23" s="4"/>
      <c r="W23" s="4"/>
      <c r="X23" s="1"/>
    </row>
    <row r="24" spans="1:25" ht="97.5" customHeight="1" thickBot="1" x14ac:dyDescent="0.25">
      <c r="A24" s="125"/>
      <c r="B24" s="42" t="s">
        <v>116</v>
      </c>
      <c r="C24" s="89" t="s">
        <v>205</v>
      </c>
      <c r="D24" s="91" t="s">
        <v>190</v>
      </c>
      <c r="E24" s="90" t="s">
        <v>76</v>
      </c>
      <c r="F24" s="79" t="s">
        <v>82</v>
      </c>
      <c r="G24" s="331">
        <v>68186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customHeight="1" thickBot="1" x14ac:dyDescent="0.25">
      <c r="A25" s="146" t="s">
        <v>62</v>
      </c>
      <c r="B25" s="147"/>
      <c r="C25" s="147"/>
      <c r="D25" s="147"/>
      <c r="E25" s="147"/>
      <c r="F25" s="147"/>
      <c r="G25" s="14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79.5" customHeight="1" x14ac:dyDescent="0.2">
      <c r="A26" s="131"/>
      <c r="B26" s="132" t="s">
        <v>194</v>
      </c>
      <c r="C26" s="132" t="s">
        <v>65</v>
      </c>
      <c r="D26" s="133" t="s">
        <v>196</v>
      </c>
      <c r="E26" s="134" t="s">
        <v>179</v>
      </c>
      <c r="F26" s="135" t="s">
        <v>180</v>
      </c>
      <c r="G26" s="330">
        <v>25548</v>
      </c>
      <c r="J26" s="1"/>
      <c r="K26" s="1"/>
      <c r="L26" s="1"/>
      <c r="M26" s="1"/>
      <c r="N26" s="1"/>
      <c r="O26" s="1"/>
      <c r="R26" s="1"/>
      <c r="S26" s="4"/>
      <c r="T26" s="4"/>
      <c r="U26" s="4"/>
      <c r="V26" s="4"/>
      <c r="W26" s="4"/>
      <c r="X26" s="1"/>
    </row>
  </sheetData>
  <mergeCells count="16">
    <mergeCell ref="A1:G1"/>
    <mergeCell ref="A6:A7"/>
    <mergeCell ref="D6:D7"/>
    <mergeCell ref="D8:D9"/>
    <mergeCell ref="A2:G2"/>
    <mergeCell ref="A3:C3"/>
    <mergeCell ref="E3:F3"/>
    <mergeCell ref="A25:G25"/>
    <mergeCell ref="D4"/>
    <mergeCell ref="A10:G10"/>
    <mergeCell ref="A22:G22"/>
    <mergeCell ref="A17:G17"/>
    <mergeCell ref="A19:G19"/>
    <mergeCell ref="A5:G5"/>
    <mergeCell ref="A15:G15"/>
    <mergeCell ref="A13:G1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rowBreaks count="1" manualBreakCount="1">
    <brk id="21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5"/>
  <sheetViews>
    <sheetView view="pageBreakPreview" zoomScale="85" zoomScaleNormal="85" zoomScaleSheetLayoutView="85" workbookViewId="0">
      <selection activeCell="C12" sqref="C12"/>
    </sheetView>
  </sheetViews>
  <sheetFormatPr defaultRowHeight="12.75" x14ac:dyDescent="0.2"/>
  <cols>
    <col min="1" max="1" width="32.7109375" style="3" customWidth="1"/>
    <col min="2" max="3" width="17.7109375" style="3" customWidth="1"/>
    <col min="4" max="4" width="47.7109375" style="3" customWidth="1"/>
    <col min="5" max="6" width="10.7109375" style="3" customWidth="1"/>
    <col min="7" max="7" width="10.7109375" style="339" customWidth="1"/>
    <col min="8" max="10" width="5.85546875" style="3" customWidth="1"/>
    <col min="11" max="16384" width="9.140625" style="3"/>
  </cols>
  <sheetData>
    <row r="1" spans="1:24" ht="140.1" customHeight="1" thickBot="1" x14ac:dyDescent="0.25">
      <c r="A1" s="164"/>
      <c r="B1" s="165"/>
      <c r="C1" s="165"/>
      <c r="D1" s="165"/>
      <c r="E1" s="165"/>
      <c r="F1" s="165"/>
      <c r="G1" s="166"/>
      <c r="I1" s="1"/>
      <c r="J1" s="1"/>
      <c r="K1" s="1"/>
    </row>
    <row r="2" spans="1:24" ht="35.1" customHeight="1" thickBot="1" x14ac:dyDescent="0.25">
      <c r="A2" s="136" t="s">
        <v>181</v>
      </c>
      <c r="B2" s="44" t="s">
        <v>0</v>
      </c>
      <c r="C2" s="44" t="s">
        <v>8</v>
      </c>
      <c r="D2" s="44" t="s">
        <v>7</v>
      </c>
      <c r="E2" s="14" t="s">
        <v>10</v>
      </c>
      <c r="F2" s="44" t="s">
        <v>9</v>
      </c>
      <c r="G2" s="333" t="s">
        <v>159</v>
      </c>
      <c r="I2" s="1"/>
      <c r="J2" s="1"/>
      <c r="K2" s="1"/>
    </row>
    <row r="3" spans="1:24" ht="15" customHeight="1" thickBot="1" x14ac:dyDescent="0.25">
      <c r="A3" s="146" t="s">
        <v>28</v>
      </c>
      <c r="B3" s="147"/>
      <c r="C3" s="147"/>
      <c r="D3" s="147"/>
      <c r="E3" s="147"/>
      <c r="F3" s="147"/>
      <c r="G3" s="148"/>
      <c r="I3" s="1"/>
      <c r="J3" s="1"/>
      <c r="K3" s="1"/>
    </row>
    <row r="4" spans="1:24" ht="143.25" customHeight="1" thickBot="1" x14ac:dyDescent="0.25">
      <c r="A4" s="170"/>
      <c r="B4" s="40" t="s">
        <v>67</v>
      </c>
      <c r="C4" s="40" t="s">
        <v>71</v>
      </c>
      <c r="D4" s="41" t="s">
        <v>172</v>
      </c>
      <c r="E4" s="101">
        <v>46</v>
      </c>
      <c r="F4" s="40">
        <v>9.1999999999999998E-2</v>
      </c>
      <c r="G4" s="334">
        <v>11457</v>
      </c>
      <c r="I4" s="120"/>
      <c r="J4" s="1"/>
      <c r="K4" s="1"/>
    </row>
    <row r="5" spans="1:24" ht="15" customHeight="1" thickBot="1" x14ac:dyDescent="0.3">
      <c r="A5" s="171" t="s">
        <v>27</v>
      </c>
      <c r="B5" s="172"/>
      <c r="C5" s="172"/>
      <c r="D5" s="172"/>
      <c r="E5" s="172"/>
      <c r="F5" s="172"/>
      <c r="G5" s="173"/>
      <c r="I5" s="120"/>
      <c r="J5" s="1"/>
      <c r="K5" s="1"/>
    </row>
    <row r="6" spans="1:24" ht="56.25" customHeight="1" thickBot="1" x14ac:dyDescent="0.25">
      <c r="A6" s="167"/>
      <c r="B6" s="40" t="s">
        <v>68</v>
      </c>
      <c r="C6" s="40" t="s">
        <v>72</v>
      </c>
      <c r="D6" s="158" t="s">
        <v>206</v>
      </c>
      <c r="E6" s="101">
        <v>23</v>
      </c>
      <c r="F6" s="40">
        <v>5.5E-2</v>
      </c>
      <c r="G6" s="335">
        <v>5963</v>
      </c>
      <c r="I6" s="120"/>
      <c r="J6" s="1"/>
      <c r="K6" s="1"/>
    </row>
    <row r="7" spans="1:24" ht="56.25" customHeight="1" thickBot="1" x14ac:dyDescent="0.25">
      <c r="A7" s="168"/>
      <c r="B7" s="40" t="s">
        <v>69</v>
      </c>
      <c r="C7" s="40" t="s">
        <v>73</v>
      </c>
      <c r="D7" s="174"/>
      <c r="E7" s="101">
        <v>32</v>
      </c>
      <c r="F7" s="46">
        <v>0.08</v>
      </c>
      <c r="G7" s="335">
        <v>8311</v>
      </c>
    </row>
    <row r="8" spans="1:24" ht="56.25" customHeight="1" thickBot="1" x14ac:dyDescent="0.25">
      <c r="A8" s="169"/>
      <c r="B8" s="40" t="s">
        <v>70</v>
      </c>
      <c r="C8" s="40" t="s">
        <v>71</v>
      </c>
      <c r="D8" s="159"/>
      <c r="E8" s="101">
        <v>50</v>
      </c>
      <c r="F8" s="80">
        <v>0.10299999999999999</v>
      </c>
      <c r="G8" s="335">
        <v>12505</v>
      </c>
    </row>
    <row r="9" spans="1:24" ht="15" customHeight="1" thickBot="1" x14ac:dyDescent="0.25">
      <c r="A9" s="146" t="s">
        <v>11</v>
      </c>
      <c r="B9" s="147"/>
      <c r="C9" s="147"/>
      <c r="D9" s="147"/>
      <c r="E9" s="147"/>
      <c r="F9" s="147"/>
      <c r="G9" s="148"/>
    </row>
    <row r="10" spans="1:24" ht="58.5" customHeight="1" thickBot="1" x14ac:dyDescent="0.25">
      <c r="A10" s="180"/>
      <c r="B10" s="78" t="s">
        <v>89</v>
      </c>
      <c r="C10" s="46" t="s">
        <v>224</v>
      </c>
      <c r="D10" s="175" t="s">
        <v>51</v>
      </c>
      <c r="E10" s="101">
        <v>9</v>
      </c>
      <c r="F10" s="51" t="s">
        <v>83</v>
      </c>
      <c r="G10" s="334">
        <v>5350</v>
      </c>
      <c r="R10" s="1"/>
      <c r="S10" s="1"/>
      <c r="T10" s="1"/>
      <c r="U10" s="1"/>
      <c r="V10" s="1"/>
      <c r="W10" s="1"/>
      <c r="X10" s="1"/>
    </row>
    <row r="11" spans="1:24" ht="54" customHeight="1" thickBot="1" x14ac:dyDescent="0.25">
      <c r="A11" s="181"/>
      <c r="B11" s="78" t="s">
        <v>90</v>
      </c>
      <c r="C11" s="42" t="s">
        <v>225</v>
      </c>
      <c r="D11" s="176"/>
      <c r="E11" s="101">
        <v>13</v>
      </c>
      <c r="F11" s="46">
        <v>2.1999999999999999E-2</v>
      </c>
      <c r="G11" s="334">
        <v>6491</v>
      </c>
      <c r="R11" s="1"/>
      <c r="S11" s="1"/>
      <c r="T11" s="1"/>
      <c r="U11" s="1"/>
      <c r="V11" s="1"/>
      <c r="W11" s="1"/>
      <c r="X11" s="1"/>
    </row>
    <row r="12" spans="1:24" ht="54" customHeight="1" thickBot="1" x14ac:dyDescent="0.25">
      <c r="A12" s="182"/>
      <c r="B12" s="78" t="s">
        <v>91</v>
      </c>
      <c r="C12" s="42" t="s">
        <v>226</v>
      </c>
      <c r="D12" s="176"/>
      <c r="E12" s="101">
        <v>22</v>
      </c>
      <c r="F12" s="50" t="s">
        <v>84</v>
      </c>
      <c r="G12" s="334">
        <v>9278</v>
      </c>
      <c r="J12" s="1"/>
      <c r="K12" s="1"/>
      <c r="L12" s="1"/>
      <c r="M12" s="1"/>
      <c r="N12" s="1"/>
      <c r="O12" s="1"/>
      <c r="R12" s="1"/>
      <c r="S12" s="2"/>
      <c r="T12" s="2"/>
      <c r="U12" s="2"/>
      <c r="V12" s="2"/>
      <c r="W12" s="2"/>
      <c r="X12" s="1"/>
    </row>
    <row r="13" spans="1:24" ht="15" customHeight="1" thickBot="1" x14ac:dyDescent="0.25">
      <c r="A13" s="146" t="s">
        <v>52</v>
      </c>
      <c r="B13" s="147"/>
      <c r="C13" s="147"/>
      <c r="D13" s="147"/>
      <c r="E13" s="147"/>
      <c r="F13" s="147"/>
      <c r="G13" s="148"/>
    </row>
    <row r="14" spans="1:24" ht="41.25" customHeight="1" thickBot="1" x14ac:dyDescent="0.25">
      <c r="A14" s="180"/>
      <c r="B14" s="78" t="s">
        <v>164</v>
      </c>
      <c r="C14" s="46" t="s">
        <v>224</v>
      </c>
      <c r="D14" s="175" t="s">
        <v>121</v>
      </c>
      <c r="E14" s="101">
        <v>9</v>
      </c>
      <c r="F14" s="51" t="s">
        <v>83</v>
      </c>
      <c r="G14" s="334">
        <v>5858</v>
      </c>
      <c r="R14" s="1"/>
      <c r="S14" s="1"/>
      <c r="T14" s="1"/>
      <c r="U14" s="1"/>
      <c r="V14" s="1"/>
      <c r="W14" s="1"/>
      <c r="X14" s="1"/>
    </row>
    <row r="15" spans="1:24" ht="45" customHeight="1" thickBot="1" x14ac:dyDescent="0.25">
      <c r="A15" s="181"/>
      <c r="B15" s="78" t="s">
        <v>165</v>
      </c>
      <c r="C15" s="42" t="s">
        <v>225</v>
      </c>
      <c r="D15" s="176"/>
      <c r="E15" s="101">
        <v>13</v>
      </c>
      <c r="F15" s="46">
        <v>2.1999999999999999E-2</v>
      </c>
      <c r="G15" s="334">
        <v>7001</v>
      </c>
      <c r="R15" s="1"/>
      <c r="S15" s="1"/>
      <c r="T15" s="1"/>
      <c r="U15" s="1"/>
      <c r="V15" s="1"/>
      <c r="W15" s="1"/>
      <c r="X15" s="1"/>
    </row>
    <row r="16" spans="1:24" ht="54" customHeight="1" thickBot="1" x14ac:dyDescent="0.25">
      <c r="A16" s="182"/>
      <c r="B16" s="78" t="s">
        <v>166</v>
      </c>
      <c r="C16" s="42" t="s">
        <v>226</v>
      </c>
      <c r="D16" s="176"/>
      <c r="E16" s="101">
        <v>22</v>
      </c>
      <c r="F16" s="50" t="s">
        <v>84</v>
      </c>
      <c r="G16" s="334">
        <v>9783</v>
      </c>
      <c r="J16" s="1"/>
      <c r="K16" s="1"/>
      <c r="L16" s="1"/>
      <c r="M16" s="1"/>
      <c r="N16" s="1"/>
      <c r="O16" s="1"/>
      <c r="R16" s="1"/>
      <c r="S16" s="2"/>
      <c r="T16" s="2"/>
      <c r="U16" s="2"/>
      <c r="V16" s="2"/>
      <c r="W16" s="2"/>
      <c r="X16" s="1"/>
    </row>
    <row r="17" spans="1:25" ht="15" customHeight="1" thickBot="1" x14ac:dyDescent="0.25">
      <c r="A17" s="146" t="s">
        <v>54</v>
      </c>
      <c r="B17" s="147"/>
      <c r="C17" s="147"/>
      <c r="D17" s="147"/>
      <c r="E17" s="147"/>
      <c r="F17" s="147"/>
      <c r="G17" s="148"/>
    </row>
    <row r="18" spans="1:25" ht="55.5" customHeight="1" thickBot="1" x14ac:dyDescent="0.25">
      <c r="A18" s="180"/>
      <c r="B18" s="40" t="s">
        <v>55</v>
      </c>
      <c r="C18" s="43" t="s">
        <v>56</v>
      </c>
      <c r="D18" s="58" t="s">
        <v>162</v>
      </c>
      <c r="E18" s="101">
        <v>5</v>
      </c>
      <c r="F18" s="40">
        <v>7.0000000000000001E-3</v>
      </c>
      <c r="G18" s="334">
        <v>2976</v>
      </c>
      <c r="R18" s="1"/>
      <c r="S18" s="1"/>
      <c r="T18" s="1"/>
      <c r="U18" s="1"/>
      <c r="V18" s="1"/>
      <c r="W18" s="1"/>
      <c r="X18" s="1"/>
    </row>
    <row r="19" spans="1:25" ht="45" customHeight="1" thickBot="1" x14ac:dyDescent="0.25">
      <c r="A19" s="182"/>
      <c r="B19" s="40" t="s">
        <v>117</v>
      </c>
      <c r="C19" s="80" t="s">
        <v>57</v>
      </c>
      <c r="D19" s="86" t="s">
        <v>58</v>
      </c>
      <c r="E19" s="87">
        <v>0.2</v>
      </c>
      <c r="F19" s="40">
        <v>2.9999999999999997E-4</v>
      </c>
      <c r="G19" s="334">
        <v>1479</v>
      </c>
      <c r="R19" s="1"/>
      <c r="S19" s="1"/>
      <c r="T19" s="1"/>
      <c r="U19" s="1"/>
      <c r="V19" s="1"/>
      <c r="W19" s="1"/>
      <c r="X19" s="1"/>
    </row>
    <row r="20" spans="1:25" ht="69" customHeight="1" thickBot="1" x14ac:dyDescent="0.25">
      <c r="A20" s="85"/>
      <c r="B20" s="130" t="s">
        <v>210</v>
      </c>
      <c r="C20" s="40" t="s">
        <v>211</v>
      </c>
      <c r="D20" s="58" t="s">
        <v>212</v>
      </c>
      <c r="E20" s="87">
        <v>6</v>
      </c>
      <c r="F20" s="88">
        <v>3.5999999999999997E-2</v>
      </c>
      <c r="G20" s="334">
        <v>7979</v>
      </c>
      <c r="R20" s="1"/>
      <c r="S20" s="1"/>
      <c r="T20" s="1"/>
      <c r="U20" s="1"/>
      <c r="V20" s="1"/>
      <c r="W20" s="1"/>
      <c r="X20" s="1"/>
    </row>
    <row r="21" spans="1:25" ht="36" customHeight="1" thickBot="1" x14ac:dyDescent="0.25">
      <c r="A21" s="180"/>
      <c r="B21" s="130" t="s">
        <v>171</v>
      </c>
      <c r="C21" s="40" t="s">
        <v>227</v>
      </c>
      <c r="D21" s="175" t="s">
        <v>59</v>
      </c>
      <c r="E21" s="87">
        <v>9</v>
      </c>
      <c r="F21" s="88">
        <v>0.02</v>
      </c>
      <c r="G21" s="334">
        <v>1151</v>
      </c>
      <c r="J21" s="1"/>
      <c r="K21" s="1"/>
      <c r="L21" s="1"/>
      <c r="M21" s="1"/>
      <c r="N21" s="1"/>
      <c r="O21" s="1"/>
      <c r="R21" s="1"/>
      <c r="S21" s="2"/>
      <c r="T21" s="2"/>
      <c r="U21" s="2"/>
      <c r="V21" s="2"/>
      <c r="W21" s="2"/>
      <c r="X21" s="1"/>
    </row>
    <row r="22" spans="1:25" ht="36" customHeight="1" thickBot="1" x14ac:dyDescent="0.25">
      <c r="A22" s="182"/>
      <c r="B22" s="130" t="s">
        <v>228</v>
      </c>
      <c r="C22" s="141" t="s">
        <v>229</v>
      </c>
      <c r="D22" s="179"/>
      <c r="E22" s="101">
        <v>13</v>
      </c>
      <c r="F22" s="88">
        <v>2.9000000000000001E-2</v>
      </c>
      <c r="G22" s="334">
        <v>1782</v>
      </c>
      <c r="J22" s="1"/>
      <c r="K22" s="1"/>
      <c r="L22" s="1"/>
      <c r="M22" s="1"/>
      <c r="N22" s="1"/>
      <c r="O22" s="1"/>
      <c r="R22" s="1"/>
      <c r="S22" s="142"/>
      <c r="T22" s="142"/>
      <c r="U22" s="142"/>
      <c r="V22" s="142"/>
      <c r="W22" s="142"/>
      <c r="X22" s="1"/>
    </row>
    <row r="23" spans="1:25" ht="15" customHeight="1" thickBot="1" x14ac:dyDescent="0.25">
      <c r="A23" s="146" t="s">
        <v>53</v>
      </c>
      <c r="B23" s="151"/>
      <c r="C23" s="147"/>
      <c r="D23" s="147"/>
      <c r="E23" s="147"/>
      <c r="F23" s="147"/>
      <c r="G23" s="148"/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4.25" customHeight="1" thickBot="1" x14ac:dyDescent="0.25">
      <c r="A24" s="48"/>
      <c r="B24" s="40" t="s">
        <v>92</v>
      </c>
      <c r="C24" s="40" t="s">
        <v>97</v>
      </c>
      <c r="D24" s="175" t="s">
        <v>122</v>
      </c>
      <c r="E24" s="101">
        <v>11</v>
      </c>
      <c r="F24" s="52" t="s">
        <v>83</v>
      </c>
      <c r="G24" s="336">
        <v>8639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44.25" customHeight="1" thickBot="1" x14ac:dyDescent="0.25">
      <c r="A25" s="84"/>
      <c r="B25" s="40" t="s">
        <v>93</v>
      </c>
      <c r="C25" s="40" t="s">
        <v>98</v>
      </c>
      <c r="D25" s="176"/>
      <c r="E25" s="101">
        <v>16</v>
      </c>
      <c r="F25" s="52" t="s">
        <v>85</v>
      </c>
      <c r="G25" s="336">
        <v>13261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44.25" customHeight="1" thickBot="1" x14ac:dyDescent="0.25">
      <c r="A26" s="49"/>
      <c r="B26" s="40" t="s">
        <v>94</v>
      </c>
      <c r="C26" s="40" t="s">
        <v>99</v>
      </c>
      <c r="D26" s="179"/>
      <c r="E26" s="101">
        <v>26</v>
      </c>
      <c r="F26" s="52" t="s">
        <v>86</v>
      </c>
      <c r="G26" s="336">
        <v>21119</v>
      </c>
      <c r="Q26" s="1"/>
      <c r="R26" s="1"/>
      <c r="S26" s="1"/>
      <c r="T26" s="1"/>
      <c r="U26" s="1"/>
      <c r="V26" s="1"/>
      <c r="W26" s="1"/>
      <c r="X26" s="1"/>
      <c r="Y26" s="1"/>
    </row>
    <row r="27" spans="1:25" ht="15" customHeight="1" thickBot="1" x14ac:dyDescent="0.25">
      <c r="A27" s="146" t="s">
        <v>40</v>
      </c>
      <c r="B27" s="151"/>
      <c r="C27" s="147"/>
      <c r="D27" s="147"/>
      <c r="E27" s="147"/>
      <c r="F27" s="147"/>
      <c r="G27" s="148"/>
      <c r="Q27" s="1"/>
      <c r="R27" s="1"/>
      <c r="S27" s="1"/>
      <c r="T27" s="1"/>
      <c r="U27" s="1"/>
      <c r="V27" s="1"/>
      <c r="W27" s="1"/>
      <c r="X27" s="1"/>
      <c r="Y27" s="1"/>
    </row>
    <row r="28" spans="1:25" ht="32.450000000000003" customHeight="1" thickBot="1" x14ac:dyDescent="0.25">
      <c r="A28" s="177"/>
      <c r="B28" s="43" t="s">
        <v>95</v>
      </c>
      <c r="C28" s="40" t="s">
        <v>182</v>
      </c>
      <c r="D28" s="175" t="s">
        <v>123</v>
      </c>
      <c r="E28" s="101">
        <v>7</v>
      </c>
      <c r="F28" s="53" t="s">
        <v>87</v>
      </c>
      <c r="G28" s="337">
        <v>5431</v>
      </c>
      <c r="Q28" s="1"/>
      <c r="R28" s="1"/>
      <c r="S28" s="1"/>
      <c r="T28" s="1"/>
      <c r="U28" s="1"/>
      <c r="V28" s="1"/>
      <c r="W28" s="1"/>
      <c r="X28" s="1"/>
      <c r="Y28" s="1"/>
    </row>
    <row r="29" spans="1:25" ht="32.450000000000003" customHeight="1" thickBot="1" x14ac:dyDescent="0.25">
      <c r="A29" s="178"/>
      <c r="B29" s="46" t="s">
        <v>96</v>
      </c>
      <c r="C29" s="40" t="s">
        <v>183</v>
      </c>
      <c r="D29" s="176"/>
      <c r="E29" s="101">
        <v>13</v>
      </c>
      <c r="F29" s="51" t="s">
        <v>88</v>
      </c>
      <c r="G29" s="337">
        <v>10486</v>
      </c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/>
      <c r="B30" s="1"/>
      <c r="C30" s="1"/>
      <c r="D30" s="1"/>
      <c r="E30" s="1"/>
      <c r="F30" s="1"/>
      <c r="G30" s="338"/>
      <c r="H30" s="1"/>
      <c r="I30" s="1"/>
    </row>
    <row r="31" spans="1:25" x14ac:dyDescent="0.2">
      <c r="A31" s="1"/>
      <c r="B31" s="1"/>
      <c r="C31" s="1"/>
      <c r="D31" s="1"/>
      <c r="E31" s="1"/>
      <c r="F31" s="1"/>
      <c r="G31" s="338"/>
      <c r="H31" s="1"/>
      <c r="I31" s="1"/>
    </row>
    <row r="32" spans="1:25" x14ac:dyDescent="0.2">
      <c r="A32" s="1"/>
      <c r="B32" s="1"/>
      <c r="C32" s="1"/>
      <c r="D32" s="1"/>
      <c r="E32" s="1"/>
      <c r="F32" s="1"/>
      <c r="G32" s="338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338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338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338"/>
      <c r="H35" s="1"/>
      <c r="I35" s="1"/>
    </row>
  </sheetData>
  <mergeCells count="21">
    <mergeCell ref="A28:A29"/>
    <mergeCell ref="D28:D29"/>
    <mergeCell ref="D24:D26"/>
    <mergeCell ref="D10:D12"/>
    <mergeCell ref="A10:A12"/>
    <mergeCell ref="A27:G27"/>
    <mergeCell ref="A14:A16"/>
    <mergeCell ref="A18:A19"/>
    <mergeCell ref="A17:G17"/>
    <mergeCell ref="A13:G13"/>
    <mergeCell ref="A21:A22"/>
    <mergeCell ref="D21:D22"/>
    <mergeCell ref="A1:G1"/>
    <mergeCell ref="A3:G3"/>
    <mergeCell ref="A6:A8"/>
    <mergeCell ref="A4"/>
    <mergeCell ref="A23:G23"/>
    <mergeCell ref="A5:G5"/>
    <mergeCell ref="D6:D8"/>
    <mergeCell ref="A9:G9"/>
    <mergeCell ref="D14:D16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view="pageBreakPreview" zoomScale="50" zoomScaleNormal="100" zoomScaleSheetLayoutView="50" workbookViewId="0">
      <selection activeCell="K13" sqref="K13:K14"/>
    </sheetView>
  </sheetViews>
  <sheetFormatPr defaultRowHeight="15" x14ac:dyDescent="0.25"/>
  <cols>
    <col min="1" max="1" width="46.140625" style="23" customWidth="1"/>
    <col min="2" max="2" width="21" style="23" customWidth="1"/>
    <col min="3" max="3" width="19.85546875" style="23" customWidth="1"/>
    <col min="4" max="4" width="9" style="19" customWidth="1"/>
    <col min="5" max="5" width="29.7109375" style="24" customWidth="1"/>
    <col min="6" max="6" width="9.28515625" style="24" customWidth="1"/>
    <col min="7" max="7" width="26.28515625" style="24" customWidth="1"/>
    <col min="8" max="8" width="18.42578125" style="24" customWidth="1"/>
    <col min="9" max="9" width="36.5703125" style="24" customWidth="1"/>
    <col min="10" max="10" width="9.85546875" style="24" customWidth="1"/>
    <col min="11" max="11" width="20.42578125" style="24" customWidth="1"/>
    <col min="12" max="12" width="12.140625" style="24" customWidth="1"/>
    <col min="13" max="13" width="16.7109375" style="24" customWidth="1"/>
    <col min="14" max="14" width="12.140625" style="24" customWidth="1"/>
    <col min="15" max="15" width="25.7109375" style="349" customWidth="1"/>
    <col min="16" max="16384" width="9.140625" style="18"/>
  </cols>
  <sheetData>
    <row r="1" spans="1:19" ht="249" customHeight="1" thickBot="1" x14ac:dyDescent="0.3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/>
    </row>
    <row r="2" spans="1:19" ht="33.75" customHeight="1" thickBot="1" x14ac:dyDescent="0.3">
      <c r="A2" s="212" t="s">
        <v>112</v>
      </c>
      <c r="B2" s="213"/>
      <c r="C2" s="213"/>
      <c r="D2" s="213"/>
      <c r="E2" s="213"/>
      <c r="F2" s="213"/>
      <c r="G2" s="213"/>
      <c r="H2" s="214"/>
      <c r="I2" s="214"/>
      <c r="J2" s="214"/>
      <c r="K2" s="214"/>
      <c r="L2" s="214"/>
      <c r="M2" s="214"/>
      <c r="N2" s="214"/>
      <c r="O2" s="215"/>
    </row>
    <row r="3" spans="1:19" ht="21" customHeight="1" x14ac:dyDescent="0.25">
      <c r="A3" s="222" t="s">
        <v>13</v>
      </c>
      <c r="B3" s="280" t="s">
        <v>113</v>
      </c>
      <c r="C3" s="281"/>
      <c r="D3" s="225" t="s">
        <v>31</v>
      </c>
      <c r="E3" s="225"/>
      <c r="F3" s="226" t="s">
        <v>14</v>
      </c>
      <c r="G3" s="227"/>
      <c r="H3" s="271"/>
      <c r="I3" s="272"/>
      <c r="J3" s="272"/>
      <c r="K3" s="272"/>
      <c r="L3" s="272"/>
      <c r="M3" s="272"/>
      <c r="N3" s="272"/>
      <c r="O3" s="273"/>
    </row>
    <row r="4" spans="1:19" ht="19.5" customHeight="1" x14ac:dyDescent="0.25">
      <c r="A4" s="223"/>
      <c r="B4" s="282" t="s">
        <v>114</v>
      </c>
      <c r="C4" s="283"/>
      <c r="D4" s="230" t="s">
        <v>30</v>
      </c>
      <c r="E4" s="230"/>
      <c r="F4" s="216"/>
      <c r="G4" s="217"/>
      <c r="H4" s="36" t="s">
        <v>55</v>
      </c>
      <c r="I4" s="216" t="s">
        <v>15</v>
      </c>
      <c r="J4" s="216"/>
      <c r="K4" s="217"/>
      <c r="L4" s="217"/>
      <c r="M4" s="217"/>
      <c r="N4" s="217"/>
      <c r="O4" s="218"/>
    </row>
    <row r="5" spans="1:19" ht="18.75" customHeight="1" thickBot="1" x14ac:dyDescent="0.35">
      <c r="A5" s="224"/>
      <c r="B5" s="284" t="s">
        <v>115</v>
      </c>
      <c r="C5" s="285"/>
      <c r="D5" s="233" t="s">
        <v>29</v>
      </c>
      <c r="E5" s="233"/>
      <c r="F5" s="228"/>
      <c r="G5" s="229"/>
      <c r="H5" s="219"/>
      <c r="I5" s="220"/>
      <c r="J5" s="220"/>
      <c r="K5" s="220"/>
      <c r="L5" s="220"/>
      <c r="M5" s="220"/>
      <c r="N5" s="220"/>
      <c r="O5" s="221"/>
    </row>
    <row r="6" spans="1:19" ht="21" customHeight="1" thickBot="1" x14ac:dyDescent="0.3">
      <c r="A6" s="2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6"/>
    </row>
    <row r="7" spans="1:19" ht="36" customHeight="1" thickBot="1" x14ac:dyDescent="0.3">
      <c r="A7" s="276" t="s">
        <v>161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8"/>
    </row>
    <row r="8" spans="1:19" ht="6.75" hidden="1" customHeight="1" x14ac:dyDescent="0.25">
      <c r="A8" s="237"/>
      <c r="B8" s="238"/>
      <c r="C8" s="238"/>
      <c r="D8" s="238"/>
      <c r="E8" s="239"/>
      <c r="F8" s="239"/>
      <c r="G8" s="239"/>
      <c r="H8" s="239"/>
      <c r="I8" s="239"/>
      <c r="J8" s="240"/>
      <c r="K8" s="100"/>
      <c r="L8" s="100"/>
      <c r="M8" s="100"/>
      <c r="N8" s="100"/>
      <c r="O8" s="340"/>
    </row>
    <row r="9" spans="1:19" ht="21" thickBot="1" x14ac:dyDescent="0.35">
      <c r="A9" s="241" t="s">
        <v>16</v>
      </c>
      <c r="B9" s="241" t="s">
        <v>181</v>
      </c>
      <c r="C9" s="241" t="s">
        <v>0</v>
      </c>
      <c r="D9" s="244" t="s">
        <v>17</v>
      </c>
      <c r="E9" s="231" t="s">
        <v>18</v>
      </c>
      <c r="F9" s="232"/>
      <c r="G9" s="232"/>
      <c r="H9" s="232"/>
      <c r="I9" s="232"/>
      <c r="J9" s="232"/>
      <c r="K9" s="102"/>
      <c r="L9" s="102"/>
      <c r="M9" s="102"/>
      <c r="N9" s="102"/>
      <c r="O9" s="341" t="s">
        <v>159</v>
      </c>
    </row>
    <row r="10" spans="1:19" ht="50.25" customHeight="1" thickBot="1" x14ac:dyDescent="0.3">
      <c r="A10" s="242"/>
      <c r="B10" s="243"/>
      <c r="C10" s="242"/>
      <c r="D10" s="245"/>
      <c r="E10" s="33" t="s">
        <v>19</v>
      </c>
      <c r="F10" s="34" t="s">
        <v>20</v>
      </c>
      <c r="G10" s="33" t="s">
        <v>21</v>
      </c>
      <c r="H10" s="34" t="s">
        <v>20</v>
      </c>
      <c r="I10" s="35" t="s">
        <v>22</v>
      </c>
      <c r="J10" s="34" t="s">
        <v>20</v>
      </c>
      <c r="K10" s="103" t="s">
        <v>102</v>
      </c>
      <c r="L10" s="34" t="s">
        <v>20</v>
      </c>
      <c r="M10" s="32" t="s">
        <v>100</v>
      </c>
      <c r="N10" s="34" t="s">
        <v>20</v>
      </c>
      <c r="O10" s="342"/>
    </row>
    <row r="11" spans="1:19" ht="61.5" customHeight="1" x14ac:dyDescent="0.25">
      <c r="A11" s="186" t="s">
        <v>36</v>
      </c>
      <c r="B11" s="188"/>
      <c r="C11" s="255" t="s">
        <v>128</v>
      </c>
      <c r="D11" s="190">
        <v>1</v>
      </c>
      <c r="E11" s="194" t="s">
        <v>70</v>
      </c>
      <c r="F11" s="184">
        <v>1</v>
      </c>
      <c r="G11" s="192" t="s">
        <v>91</v>
      </c>
      <c r="H11" s="184">
        <v>1</v>
      </c>
      <c r="I11" s="265"/>
      <c r="J11" s="202"/>
      <c r="K11" s="192" t="s">
        <v>94</v>
      </c>
      <c r="L11" s="200" t="s">
        <v>101</v>
      </c>
      <c r="M11" s="198" t="s">
        <v>95</v>
      </c>
      <c r="N11" s="200" t="s">
        <v>101</v>
      </c>
      <c r="O11" s="343">
        <f>[1]Таблица!E21+[1]Таблица!E24+[1]Таблица!E35+[1]Таблица!E36</f>
        <v>48333</v>
      </c>
    </row>
    <row r="12" spans="1:19" ht="58.5" customHeight="1" thickBot="1" x14ac:dyDescent="0.3">
      <c r="A12" s="187"/>
      <c r="B12" s="189"/>
      <c r="C12" s="256"/>
      <c r="D12" s="191"/>
      <c r="E12" s="195"/>
      <c r="F12" s="185"/>
      <c r="G12" s="193"/>
      <c r="H12" s="193"/>
      <c r="I12" s="267"/>
      <c r="J12" s="203"/>
      <c r="K12" s="289"/>
      <c r="L12" s="201"/>
      <c r="M12" s="199"/>
      <c r="N12" s="201"/>
      <c r="O12" s="344"/>
    </row>
    <row r="13" spans="1:19" ht="71.25" customHeight="1" x14ac:dyDescent="0.25">
      <c r="A13" s="254" t="s">
        <v>33</v>
      </c>
      <c r="B13" s="255"/>
      <c r="C13" s="255" t="s">
        <v>125</v>
      </c>
      <c r="D13" s="257">
        <v>1</v>
      </c>
      <c r="E13" s="194" t="s">
        <v>70</v>
      </c>
      <c r="F13" s="259">
        <v>1</v>
      </c>
      <c r="G13" s="192" t="s">
        <v>89</v>
      </c>
      <c r="H13" s="259">
        <v>1</v>
      </c>
      <c r="I13" s="260" t="s">
        <v>118</v>
      </c>
      <c r="J13" s="249">
        <v>1</v>
      </c>
      <c r="K13" s="192" t="s">
        <v>94</v>
      </c>
      <c r="L13" s="246" t="s">
        <v>101</v>
      </c>
      <c r="M13" s="192" t="s">
        <v>95</v>
      </c>
      <c r="N13" s="246" t="s">
        <v>101</v>
      </c>
      <c r="O13" s="343">
        <f>1000+[1]Таблица!E21+[1]Таблица!E22+[1]Таблица!E28+[1]Таблица!E28+[1]Таблица!E29+[1]Таблица!E29+[1]Таблица!E35+[1]Таблица!E36</f>
        <v>54314</v>
      </c>
    </row>
    <row r="14" spans="1:19" ht="50.25" customHeight="1" thickBot="1" x14ac:dyDescent="0.3">
      <c r="A14" s="187"/>
      <c r="B14" s="256"/>
      <c r="C14" s="256"/>
      <c r="D14" s="258"/>
      <c r="E14" s="195"/>
      <c r="F14" s="262"/>
      <c r="G14" s="193"/>
      <c r="H14" s="193"/>
      <c r="I14" s="261"/>
      <c r="J14" s="250"/>
      <c r="K14" s="289"/>
      <c r="L14" s="290"/>
      <c r="M14" s="291"/>
      <c r="N14" s="290"/>
      <c r="O14" s="344"/>
      <c r="S14" s="66"/>
    </row>
    <row r="15" spans="1:19" ht="25.5" customHeight="1" x14ac:dyDescent="0.25">
      <c r="A15" s="186" t="s">
        <v>26</v>
      </c>
      <c r="B15" s="188"/>
      <c r="C15" s="188" t="s">
        <v>126</v>
      </c>
      <c r="D15" s="190">
        <v>1</v>
      </c>
      <c r="E15" s="196" t="s">
        <v>70</v>
      </c>
      <c r="F15" s="184">
        <v>1</v>
      </c>
      <c r="G15" s="192" t="s">
        <v>90</v>
      </c>
      <c r="H15" s="184">
        <v>1</v>
      </c>
      <c r="I15" s="265"/>
      <c r="J15" s="286"/>
      <c r="K15" s="184" t="s">
        <v>94</v>
      </c>
      <c r="L15" s="184">
        <v>1</v>
      </c>
      <c r="M15" s="292" t="s">
        <v>95</v>
      </c>
      <c r="N15" s="184">
        <v>1</v>
      </c>
      <c r="O15" s="343">
        <f>[1]Таблица!E21+[1]Таблица!E22+[1]Таблица!E23+[1]Таблица!E35+[1]Таблица!E36</f>
        <v>50895</v>
      </c>
    </row>
    <row r="16" spans="1:19" ht="42.75" customHeight="1" thickBot="1" x14ac:dyDescent="0.3">
      <c r="A16" s="251"/>
      <c r="B16" s="205"/>
      <c r="C16" s="205"/>
      <c r="D16" s="206"/>
      <c r="E16" s="207"/>
      <c r="F16" s="208"/>
      <c r="G16" s="193"/>
      <c r="H16" s="193"/>
      <c r="I16" s="266"/>
      <c r="J16" s="287"/>
      <c r="K16" s="208"/>
      <c r="L16" s="208"/>
      <c r="M16" s="293"/>
      <c r="N16" s="208"/>
      <c r="O16" s="345"/>
    </row>
    <row r="17" spans="1:23" ht="27" customHeight="1" x14ac:dyDescent="0.25">
      <c r="A17" s="251"/>
      <c r="B17" s="205"/>
      <c r="C17" s="205"/>
      <c r="D17" s="206"/>
      <c r="E17" s="207"/>
      <c r="F17" s="208"/>
      <c r="G17" s="192" t="s">
        <v>89</v>
      </c>
      <c r="H17" s="208">
        <v>1</v>
      </c>
      <c r="I17" s="266"/>
      <c r="J17" s="287"/>
      <c r="K17" s="208"/>
      <c r="L17" s="208"/>
      <c r="M17" s="293"/>
      <c r="N17" s="208"/>
      <c r="O17" s="345"/>
    </row>
    <row r="18" spans="1:23" ht="26.25" customHeight="1" thickBot="1" x14ac:dyDescent="0.3">
      <c r="A18" s="187"/>
      <c r="B18" s="189"/>
      <c r="C18" s="189"/>
      <c r="D18" s="191"/>
      <c r="E18" s="197"/>
      <c r="F18" s="185"/>
      <c r="G18" s="193"/>
      <c r="H18" s="193"/>
      <c r="I18" s="267"/>
      <c r="J18" s="288"/>
      <c r="K18" s="185"/>
      <c r="L18" s="185"/>
      <c r="M18" s="294"/>
      <c r="N18" s="185"/>
      <c r="O18" s="344"/>
    </row>
    <row r="19" spans="1:23" ht="76.5" customHeight="1" x14ac:dyDescent="0.25">
      <c r="A19" s="186" t="s">
        <v>34</v>
      </c>
      <c r="B19" s="188"/>
      <c r="C19" s="255" t="s">
        <v>127</v>
      </c>
      <c r="D19" s="190">
        <v>1</v>
      </c>
      <c r="E19" s="194" t="s">
        <v>70</v>
      </c>
      <c r="F19" s="184">
        <v>1</v>
      </c>
      <c r="G19" s="192" t="s">
        <v>89</v>
      </c>
      <c r="H19" s="184">
        <v>2</v>
      </c>
      <c r="I19" s="263"/>
      <c r="J19" s="252"/>
      <c r="K19" s="192" t="s">
        <v>94</v>
      </c>
      <c r="L19" s="200" t="s">
        <v>101</v>
      </c>
      <c r="M19" s="198" t="s">
        <v>95</v>
      </c>
      <c r="N19" s="200" t="s">
        <v>101</v>
      </c>
      <c r="O19" s="343">
        <f>[1]Таблица!E21+[1]Таблица!E22+[1]Таблица!E22+[1]Таблица!E35+[1]Таблица!E36</f>
        <v>49754</v>
      </c>
    </row>
    <row r="20" spans="1:23" ht="47.25" customHeight="1" thickBot="1" x14ac:dyDescent="0.3">
      <c r="A20" s="187"/>
      <c r="B20" s="189"/>
      <c r="C20" s="256"/>
      <c r="D20" s="191"/>
      <c r="E20" s="195"/>
      <c r="F20" s="185"/>
      <c r="G20" s="193"/>
      <c r="H20" s="193"/>
      <c r="I20" s="264"/>
      <c r="J20" s="253"/>
      <c r="K20" s="289"/>
      <c r="L20" s="201"/>
      <c r="M20" s="199"/>
      <c r="N20" s="201"/>
      <c r="O20" s="344"/>
    </row>
    <row r="21" spans="1:23" ht="72.75" customHeight="1" x14ac:dyDescent="0.3">
      <c r="A21" s="254" t="s">
        <v>32</v>
      </c>
      <c r="B21" s="255"/>
      <c r="C21" s="255" t="s">
        <v>124</v>
      </c>
      <c r="D21" s="257">
        <v>1</v>
      </c>
      <c r="E21" s="194" t="s">
        <v>70</v>
      </c>
      <c r="F21" s="259">
        <v>1</v>
      </c>
      <c r="G21" s="192" t="s">
        <v>89</v>
      </c>
      <c r="H21" s="246" t="s">
        <v>101</v>
      </c>
      <c r="I21" s="247"/>
      <c r="J21" s="26"/>
      <c r="K21" s="192" t="s">
        <v>94</v>
      </c>
      <c r="L21" s="246" t="s">
        <v>101</v>
      </c>
      <c r="M21" s="192" t="s">
        <v>95</v>
      </c>
      <c r="N21" s="246" t="s">
        <v>101</v>
      </c>
      <c r="O21" s="343">
        <f>[1]Таблица!E21+[1]Таблица!E22+[1]Таблица!E36+[1]Таблица!E35</f>
        <v>44404</v>
      </c>
    </row>
    <row r="22" spans="1:23" ht="52.5" customHeight="1" thickBot="1" x14ac:dyDescent="0.3">
      <c r="A22" s="279"/>
      <c r="B22" s="256"/>
      <c r="C22" s="256"/>
      <c r="D22" s="258"/>
      <c r="E22" s="195"/>
      <c r="F22" s="262"/>
      <c r="G22" s="193"/>
      <c r="H22" s="193"/>
      <c r="I22" s="248"/>
      <c r="J22" s="67"/>
      <c r="K22" s="289"/>
      <c r="L22" s="290"/>
      <c r="M22" s="291"/>
      <c r="N22" s="290"/>
      <c r="O22" s="344"/>
    </row>
    <row r="23" spans="1:23" ht="61.5" customHeight="1" x14ac:dyDescent="0.25">
      <c r="A23" s="186" t="s">
        <v>213</v>
      </c>
      <c r="B23" s="188"/>
      <c r="C23" s="188" t="s">
        <v>216</v>
      </c>
      <c r="D23" s="190">
        <v>1</v>
      </c>
      <c r="E23" s="196" t="s">
        <v>70</v>
      </c>
      <c r="F23" s="184">
        <v>1</v>
      </c>
      <c r="G23" s="198" t="s">
        <v>89</v>
      </c>
      <c r="H23" s="184">
        <v>1</v>
      </c>
      <c r="I23" s="268" t="s">
        <v>210</v>
      </c>
      <c r="J23" s="202" t="s">
        <v>214</v>
      </c>
      <c r="K23" s="198" t="s">
        <v>94</v>
      </c>
      <c r="L23" s="200" t="s">
        <v>101</v>
      </c>
      <c r="M23" s="198" t="s">
        <v>95</v>
      </c>
      <c r="N23" s="200" t="s">
        <v>101</v>
      </c>
      <c r="O23" s="343">
        <f>1000+[1]Таблица!E21+[1]Таблица!E22+[1]Таблица!E36+[1]Таблица!E35+[1]Таблица!E30*2</f>
        <v>61363</v>
      </c>
    </row>
    <row r="24" spans="1:23" ht="61.5" customHeight="1" thickBot="1" x14ac:dyDescent="0.3">
      <c r="A24" s="270"/>
      <c r="B24" s="189"/>
      <c r="C24" s="189"/>
      <c r="D24" s="191"/>
      <c r="E24" s="197"/>
      <c r="F24" s="185"/>
      <c r="G24" s="204"/>
      <c r="H24" s="204"/>
      <c r="I24" s="269"/>
      <c r="J24" s="203"/>
      <c r="K24" s="199"/>
      <c r="L24" s="201"/>
      <c r="M24" s="199"/>
      <c r="N24" s="201"/>
      <c r="O24" s="344"/>
    </row>
    <row r="25" spans="1:23" ht="95.25" customHeight="1" thickBot="1" x14ac:dyDescent="0.3">
      <c r="A25" s="96" t="s">
        <v>35</v>
      </c>
      <c r="B25" s="69"/>
      <c r="C25" s="69" t="s">
        <v>130</v>
      </c>
      <c r="D25" s="97">
        <v>1</v>
      </c>
      <c r="E25" s="99" t="s">
        <v>69</v>
      </c>
      <c r="F25" s="70">
        <v>1</v>
      </c>
      <c r="G25" s="95" t="s">
        <v>90</v>
      </c>
      <c r="H25" s="70">
        <v>1</v>
      </c>
      <c r="I25" s="72"/>
      <c r="J25" s="98"/>
      <c r="K25" s="95" t="s">
        <v>93</v>
      </c>
      <c r="L25" s="73" t="s">
        <v>101</v>
      </c>
      <c r="M25" s="104" t="s">
        <v>95</v>
      </c>
      <c r="N25" s="73" t="s">
        <v>101</v>
      </c>
      <c r="O25" s="346">
        <f>[1]Таблица!E20+[1]Таблица!E23+[1]Таблица!E34+[1]Таблица!E36</f>
        <v>33495</v>
      </c>
    </row>
    <row r="26" spans="1:23" ht="105" customHeight="1" thickBot="1" x14ac:dyDescent="0.3">
      <c r="A26" s="39" t="s">
        <v>38</v>
      </c>
      <c r="B26" s="27"/>
      <c r="C26" s="38" t="s">
        <v>131</v>
      </c>
      <c r="D26" s="37">
        <v>1</v>
      </c>
      <c r="E26" s="65" t="s">
        <v>69</v>
      </c>
      <c r="F26" s="28">
        <v>1</v>
      </c>
      <c r="G26" s="29"/>
      <c r="H26" s="29"/>
      <c r="I26" s="63" t="s">
        <v>118</v>
      </c>
      <c r="J26" s="30"/>
      <c r="K26" s="105" t="s">
        <v>93</v>
      </c>
      <c r="L26" s="30">
        <v>1</v>
      </c>
      <c r="M26" s="105" t="s">
        <v>95</v>
      </c>
      <c r="N26" s="30">
        <v>1</v>
      </c>
      <c r="O26" s="347">
        <f>1000+[1]Таблица!E20+[1]Таблица!E28+[1]Таблица!E28+[1]Таблица!E29+[1]Таблица!E29+[1]Таблица!E34+[1]Таблица!E36</f>
        <v>36914</v>
      </c>
    </row>
    <row r="27" spans="1:23" ht="97.5" customHeight="1" thickBot="1" x14ac:dyDescent="0.3">
      <c r="A27" s="96" t="s">
        <v>37</v>
      </c>
      <c r="B27" s="69"/>
      <c r="C27" s="69" t="s">
        <v>129</v>
      </c>
      <c r="D27" s="97">
        <v>1</v>
      </c>
      <c r="E27" s="99" t="s">
        <v>69</v>
      </c>
      <c r="F27" s="70">
        <v>1</v>
      </c>
      <c r="G27" s="95" t="s">
        <v>89</v>
      </c>
      <c r="H27" s="70">
        <v>1</v>
      </c>
      <c r="I27" s="72"/>
      <c r="J27" s="98"/>
      <c r="K27" s="95" t="s">
        <v>93</v>
      </c>
      <c r="L27" s="73" t="s">
        <v>101</v>
      </c>
      <c r="M27" s="104" t="s">
        <v>95</v>
      </c>
      <c r="N27" s="73" t="s">
        <v>101</v>
      </c>
      <c r="O27" s="346">
        <f>[1]Таблица!E20+[1]Таблица!E22+[1]Таблица!E34+[1]Таблица!E36</f>
        <v>32353</v>
      </c>
    </row>
    <row r="28" spans="1:23" ht="105" customHeight="1" thickBot="1" x14ac:dyDescent="0.3">
      <c r="A28" s="39" t="s">
        <v>215</v>
      </c>
      <c r="B28" s="27"/>
      <c r="C28" s="38" t="s">
        <v>217</v>
      </c>
      <c r="D28" s="37">
        <v>1</v>
      </c>
      <c r="E28" s="65" t="s">
        <v>69</v>
      </c>
      <c r="F28" s="28">
        <v>1</v>
      </c>
      <c r="G28" s="29"/>
      <c r="H28" s="29"/>
      <c r="I28" s="63" t="s">
        <v>210</v>
      </c>
      <c r="J28" s="30">
        <v>2</v>
      </c>
      <c r="K28" s="105" t="s">
        <v>93</v>
      </c>
      <c r="L28" s="30">
        <v>1</v>
      </c>
      <c r="M28" s="105" t="s">
        <v>95</v>
      </c>
      <c r="N28" s="30">
        <v>1</v>
      </c>
      <c r="O28" s="347">
        <f>1000+[1]Таблица!E20+[1]Таблица!E34+[1]Таблица!E36+[1]Таблица!E30*2</f>
        <v>43962</v>
      </c>
    </row>
    <row r="29" spans="1:23" ht="62.25" customHeight="1" x14ac:dyDescent="0.25">
      <c r="A29" s="186" t="s">
        <v>111</v>
      </c>
      <c r="B29" s="188"/>
      <c r="C29" s="188" t="s">
        <v>132</v>
      </c>
      <c r="D29" s="190">
        <v>1</v>
      </c>
      <c r="E29" s="196" t="s">
        <v>68</v>
      </c>
      <c r="F29" s="184">
        <v>1</v>
      </c>
      <c r="G29" s="192" t="s">
        <v>89</v>
      </c>
      <c r="H29" s="184">
        <v>1</v>
      </c>
      <c r="I29" s="265"/>
      <c r="J29" s="202"/>
      <c r="K29" s="198" t="s">
        <v>92</v>
      </c>
      <c r="L29" s="200" t="s">
        <v>101</v>
      </c>
      <c r="M29" s="198" t="s">
        <v>95</v>
      </c>
      <c r="N29" s="200" t="s">
        <v>101</v>
      </c>
      <c r="O29" s="343">
        <f>[1]Таблица!E19+[1]Таблица!E22+[1]Таблица!E33+[1]Таблица!E36</f>
        <v>25383</v>
      </c>
    </row>
    <row r="30" spans="1:23" ht="38.25" customHeight="1" thickBot="1" x14ac:dyDescent="0.3">
      <c r="A30" s="187"/>
      <c r="B30" s="189"/>
      <c r="C30" s="189"/>
      <c r="D30" s="191"/>
      <c r="E30" s="197"/>
      <c r="F30" s="185"/>
      <c r="G30" s="193"/>
      <c r="H30" s="193"/>
      <c r="I30" s="267"/>
      <c r="J30" s="203"/>
      <c r="K30" s="199"/>
      <c r="L30" s="201"/>
      <c r="M30" s="199"/>
      <c r="N30" s="201"/>
      <c r="O30" s="344"/>
      <c r="V30" s="64"/>
      <c r="W30" s="64"/>
    </row>
    <row r="31" spans="1:23" ht="61.5" customHeight="1" x14ac:dyDescent="0.25">
      <c r="A31" s="186" t="s">
        <v>106</v>
      </c>
      <c r="B31" s="188"/>
      <c r="C31" s="255" t="s">
        <v>137</v>
      </c>
      <c r="D31" s="190">
        <v>1</v>
      </c>
      <c r="E31" s="194" t="s">
        <v>70</v>
      </c>
      <c r="F31" s="184">
        <v>1</v>
      </c>
      <c r="G31" s="192" t="s">
        <v>166</v>
      </c>
      <c r="H31" s="184">
        <v>1</v>
      </c>
      <c r="I31" s="265"/>
      <c r="J31" s="202"/>
      <c r="K31" s="192" t="s">
        <v>94</v>
      </c>
      <c r="L31" s="200" t="s">
        <v>101</v>
      </c>
      <c r="M31" s="198" t="s">
        <v>95</v>
      </c>
      <c r="N31" s="200" t="s">
        <v>101</v>
      </c>
      <c r="O31" s="343">
        <f>[1]Таблица!E21+[1]Таблица!E27+[1]Таблица!E35+[1]Таблица!E36</f>
        <v>48837</v>
      </c>
    </row>
    <row r="32" spans="1:23" ht="58.5" customHeight="1" thickBot="1" x14ac:dyDescent="0.3">
      <c r="A32" s="187"/>
      <c r="B32" s="189"/>
      <c r="C32" s="256"/>
      <c r="D32" s="191"/>
      <c r="E32" s="195"/>
      <c r="F32" s="185"/>
      <c r="G32" s="193"/>
      <c r="H32" s="193"/>
      <c r="I32" s="267"/>
      <c r="J32" s="203"/>
      <c r="K32" s="289"/>
      <c r="L32" s="201"/>
      <c r="M32" s="199"/>
      <c r="N32" s="201"/>
      <c r="O32" s="344"/>
    </row>
    <row r="33" spans="1:19" ht="71.25" customHeight="1" x14ac:dyDescent="0.25">
      <c r="A33" s="254" t="s">
        <v>109</v>
      </c>
      <c r="B33" s="255"/>
      <c r="C33" s="255" t="s">
        <v>134</v>
      </c>
      <c r="D33" s="257">
        <v>1</v>
      </c>
      <c r="E33" s="194" t="s">
        <v>70</v>
      </c>
      <c r="F33" s="259">
        <v>1</v>
      </c>
      <c r="G33" s="192" t="s">
        <v>164</v>
      </c>
      <c r="H33" s="259">
        <v>1</v>
      </c>
      <c r="I33" s="260" t="s">
        <v>118</v>
      </c>
      <c r="J33" s="249">
        <v>1</v>
      </c>
      <c r="K33" s="192" t="s">
        <v>94</v>
      </c>
      <c r="L33" s="246" t="s">
        <v>101</v>
      </c>
      <c r="M33" s="192" t="s">
        <v>95</v>
      </c>
      <c r="N33" s="246" t="s">
        <v>101</v>
      </c>
      <c r="O33" s="343">
        <f>1000+[1]Таблица!E21+[1]Таблица!E25+[1]Таблица!E28+[1]Таблица!E28+[1]Таблица!E29+[1]Таблица!E29+[1]Таблица!E35+[1]Таблица!E36</f>
        <v>54823</v>
      </c>
    </row>
    <row r="34" spans="1:19" ht="50.25" customHeight="1" thickBot="1" x14ac:dyDescent="0.3">
      <c r="A34" s="187"/>
      <c r="B34" s="256"/>
      <c r="C34" s="256"/>
      <c r="D34" s="258"/>
      <c r="E34" s="195"/>
      <c r="F34" s="262"/>
      <c r="G34" s="193"/>
      <c r="H34" s="193"/>
      <c r="I34" s="261"/>
      <c r="J34" s="250"/>
      <c r="K34" s="289"/>
      <c r="L34" s="290"/>
      <c r="M34" s="291"/>
      <c r="N34" s="290"/>
      <c r="O34" s="344"/>
      <c r="S34" s="66"/>
    </row>
    <row r="35" spans="1:19" ht="25.5" customHeight="1" x14ac:dyDescent="0.25">
      <c r="A35" s="186" t="s">
        <v>108</v>
      </c>
      <c r="B35" s="188"/>
      <c r="C35" s="188" t="s">
        <v>135</v>
      </c>
      <c r="D35" s="190">
        <v>1</v>
      </c>
      <c r="E35" s="196" t="s">
        <v>70</v>
      </c>
      <c r="F35" s="184">
        <v>1</v>
      </c>
      <c r="G35" s="192" t="s">
        <v>165</v>
      </c>
      <c r="H35" s="184">
        <v>1</v>
      </c>
      <c r="I35" s="265"/>
      <c r="J35" s="286"/>
      <c r="K35" s="184" t="s">
        <v>94</v>
      </c>
      <c r="L35" s="184">
        <v>1</v>
      </c>
      <c r="M35" s="292" t="s">
        <v>95</v>
      </c>
      <c r="N35" s="184">
        <v>1</v>
      </c>
      <c r="O35" s="343">
        <f>[1]Таблица!E21+[1]Таблица!E25+[1]Таблица!E26+[1]Таблица!E35+[1]Таблица!E36</f>
        <v>51913</v>
      </c>
    </row>
    <row r="36" spans="1:19" ht="42.75" customHeight="1" thickBot="1" x14ac:dyDescent="0.3">
      <c r="A36" s="251"/>
      <c r="B36" s="205"/>
      <c r="C36" s="205"/>
      <c r="D36" s="206"/>
      <c r="E36" s="207"/>
      <c r="F36" s="208"/>
      <c r="G36" s="193"/>
      <c r="H36" s="193"/>
      <c r="I36" s="266"/>
      <c r="J36" s="287"/>
      <c r="K36" s="208"/>
      <c r="L36" s="208"/>
      <c r="M36" s="293"/>
      <c r="N36" s="208"/>
      <c r="O36" s="345"/>
    </row>
    <row r="37" spans="1:19" ht="27" customHeight="1" x14ac:dyDescent="0.25">
      <c r="A37" s="251"/>
      <c r="B37" s="205"/>
      <c r="C37" s="205"/>
      <c r="D37" s="206"/>
      <c r="E37" s="207"/>
      <c r="F37" s="208"/>
      <c r="G37" s="192" t="s">
        <v>164</v>
      </c>
      <c r="H37" s="208">
        <v>1</v>
      </c>
      <c r="I37" s="266"/>
      <c r="J37" s="287"/>
      <c r="K37" s="208"/>
      <c r="L37" s="208"/>
      <c r="M37" s="293"/>
      <c r="N37" s="208"/>
      <c r="O37" s="345"/>
    </row>
    <row r="38" spans="1:19" ht="26.25" customHeight="1" thickBot="1" x14ac:dyDescent="0.3">
      <c r="A38" s="187"/>
      <c r="B38" s="189"/>
      <c r="C38" s="189"/>
      <c r="D38" s="191"/>
      <c r="E38" s="197"/>
      <c r="F38" s="185"/>
      <c r="G38" s="193"/>
      <c r="H38" s="193"/>
      <c r="I38" s="267"/>
      <c r="J38" s="288"/>
      <c r="K38" s="185"/>
      <c r="L38" s="185"/>
      <c r="M38" s="294"/>
      <c r="N38" s="185"/>
      <c r="O38" s="344"/>
    </row>
    <row r="39" spans="1:19" ht="76.5" customHeight="1" x14ac:dyDescent="0.25">
      <c r="A39" s="186" t="s">
        <v>107</v>
      </c>
      <c r="B39" s="188"/>
      <c r="C39" s="255" t="s">
        <v>136</v>
      </c>
      <c r="D39" s="190">
        <v>1</v>
      </c>
      <c r="E39" s="194" t="s">
        <v>70</v>
      </c>
      <c r="F39" s="184">
        <v>1</v>
      </c>
      <c r="G39" s="192" t="s">
        <v>164</v>
      </c>
      <c r="H39" s="184">
        <v>2</v>
      </c>
      <c r="I39" s="263"/>
      <c r="J39" s="252"/>
      <c r="K39" s="192" t="s">
        <v>94</v>
      </c>
      <c r="L39" s="200" t="s">
        <v>101</v>
      </c>
      <c r="M39" s="198" t="s">
        <v>95</v>
      </c>
      <c r="N39" s="200" t="s">
        <v>101</v>
      </c>
      <c r="O39" s="343">
        <f>[1]Таблица!E21+[1]Таблица!E25+[1]Таблица!E25+[1]Таблица!E35+[1]Таблица!E36</f>
        <v>50770</v>
      </c>
    </row>
    <row r="40" spans="1:19" ht="47.25" customHeight="1" thickBot="1" x14ac:dyDescent="0.3">
      <c r="A40" s="187"/>
      <c r="B40" s="189"/>
      <c r="C40" s="256"/>
      <c r="D40" s="191"/>
      <c r="E40" s="195"/>
      <c r="F40" s="185"/>
      <c r="G40" s="193"/>
      <c r="H40" s="193"/>
      <c r="I40" s="264"/>
      <c r="J40" s="253"/>
      <c r="K40" s="289"/>
      <c r="L40" s="201"/>
      <c r="M40" s="199"/>
      <c r="N40" s="201"/>
      <c r="O40" s="344"/>
    </row>
    <row r="41" spans="1:19" ht="72.75" customHeight="1" x14ac:dyDescent="0.3">
      <c r="A41" s="254" t="s">
        <v>110</v>
      </c>
      <c r="B41" s="255"/>
      <c r="C41" s="255" t="s">
        <v>133</v>
      </c>
      <c r="D41" s="257">
        <v>1</v>
      </c>
      <c r="E41" s="194" t="s">
        <v>70</v>
      </c>
      <c r="F41" s="259">
        <v>1</v>
      </c>
      <c r="G41" s="192" t="s">
        <v>164</v>
      </c>
      <c r="H41" s="246" t="s">
        <v>101</v>
      </c>
      <c r="I41" s="247"/>
      <c r="J41" s="26"/>
      <c r="K41" s="192" t="s">
        <v>94</v>
      </c>
      <c r="L41" s="246" t="s">
        <v>101</v>
      </c>
      <c r="M41" s="192" t="s">
        <v>95</v>
      </c>
      <c r="N41" s="246" t="s">
        <v>101</v>
      </c>
      <c r="O41" s="343">
        <f>[1]Таблица!E21+[1]Таблица!E25+[1]Таблица!E35+[1]Таблица!E36</f>
        <v>44912</v>
      </c>
    </row>
    <row r="42" spans="1:19" ht="52.5" customHeight="1" thickBot="1" x14ac:dyDescent="0.3">
      <c r="A42" s="279"/>
      <c r="B42" s="256"/>
      <c r="C42" s="256"/>
      <c r="D42" s="258"/>
      <c r="E42" s="195"/>
      <c r="F42" s="262"/>
      <c r="G42" s="193"/>
      <c r="H42" s="193"/>
      <c r="I42" s="248"/>
      <c r="J42" s="67"/>
      <c r="K42" s="289"/>
      <c r="L42" s="290"/>
      <c r="M42" s="291"/>
      <c r="N42" s="290"/>
      <c r="O42" s="344"/>
    </row>
    <row r="43" spans="1:19" ht="65.25" customHeight="1" x14ac:dyDescent="0.25">
      <c r="A43" s="186" t="s">
        <v>218</v>
      </c>
      <c r="B43" s="188"/>
      <c r="C43" s="188" t="s">
        <v>219</v>
      </c>
      <c r="D43" s="190">
        <v>1</v>
      </c>
      <c r="E43" s="194" t="s">
        <v>70</v>
      </c>
      <c r="F43" s="259">
        <v>1</v>
      </c>
      <c r="G43" s="192" t="s">
        <v>164</v>
      </c>
      <c r="H43" s="259">
        <v>1</v>
      </c>
      <c r="I43" s="268" t="s">
        <v>210</v>
      </c>
      <c r="J43" s="249">
        <v>2</v>
      </c>
      <c r="K43" s="192" t="s">
        <v>94</v>
      </c>
      <c r="L43" s="246" t="s">
        <v>101</v>
      </c>
      <c r="M43" s="192" t="s">
        <v>95</v>
      </c>
      <c r="N43" s="246" t="s">
        <v>101</v>
      </c>
      <c r="O43" s="343">
        <f>1000+[1]Таблица!E21+[1]Таблица!E25+[1]Таблица!E36+[1]Таблица!E35+[1]Таблица!E30*2</f>
        <v>61871</v>
      </c>
    </row>
    <row r="44" spans="1:19" ht="61.5" customHeight="1" thickBot="1" x14ac:dyDescent="0.3">
      <c r="A44" s="270"/>
      <c r="B44" s="189"/>
      <c r="C44" s="189"/>
      <c r="D44" s="191"/>
      <c r="E44" s="195"/>
      <c r="F44" s="262"/>
      <c r="G44" s="193"/>
      <c r="H44" s="193"/>
      <c r="I44" s="269"/>
      <c r="J44" s="250"/>
      <c r="K44" s="289"/>
      <c r="L44" s="290"/>
      <c r="M44" s="291"/>
      <c r="N44" s="290"/>
      <c r="O44" s="344"/>
    </row>
    <row r="45" spans="1:19" ht="90" customHeight="1" thickBot="1" x14ac:dyDescent="0.3">
      <c r="A45" s="96" t="s">
        <v>104</v>
      </c>
      <c r="B45" s="69"/>
      <c r="C45" s="69" t="s">
        <v>138</v>
      </c>
      <c r="D45" s="97">
        <v>1</v>
      </c>
      <c r="E45" s="99" t="s">
        <v>69</v>
      </c>
      <c r="F45" s="70">
        <v>1</v>
      </c>
      <c r="G45" s="95" t="s">
        <v>164</v>
      </c>
      <c r="H45" s="70">
        <v>1</v>
      </c>
      <c r="I45" s="72"/>
      <c r="J45" s="98"/>
      <c r="K45" s="95" t="s">
        <v>93</v>
      </c>
      <c r="L45" s="73" t="s">
        <v>101</v>
      </c>
      <c r="M45" s="104" t="s">
        <v>95</v>
      </c>
      <c r="N45" s="73" t="s">
        <v>101</v>
      </c>
      <c r="O45" s="346">
        <f>[1]Таблица!E20+[1]Таблица!E25+[1]Таблица!E34+[1]Таблица!E36</f>
        <v>32861</v>
      </c>
    </row>
    <row r="46" spans="1:19" ht="102.75" customHeight="1" thickBot="1" x14ac:dyDescent="0.3">
      <c r="A46" s="96" t="s">
        <v>105</v>
      </c>
      <c r="B46" s="69"/>
      <c r="C46" s="69" t="s">
        <v>139</v>
      </c>
      <c r="D46" s="97">
        <v>1</v>
      </c>
      <c r="E46" s="99" t="s">
        <v>69</v>
      </c>
      <c r="F46" s="70">
        <v>1</v>
      </c>
      <c r="G46" s="95" t="s">
        <v>165</v>
      </c>
      <c r="H46" s="70">
        <v>1</v>
      </c>
      <c r="I46" s="72"/>
      <c r="J46" s="98"/>
      <c r="K46" s="95" t="s">
        <v>93</v>
      </c>
      <c r="L46" s="73" t="s">
        <v>101</v>
      </c>
      <c r="M46" s="104" t="s">
        <v>95</v>
      </c>
      <c r="N46" s="73" t="s">
        <v>101</v>
      </c>
      <c r="O46" s="346">
        <f>[1]Таблица!E20+[1]Таблица!E26+[1]Таблица!E34+[1]Таблица!E36</f>
        <v>34004</v>
      </c>
    </row>
    <row r="47" spans="1:19" ht="84.75" customHeight="1" thickBot="1" x14ac:dyDescent="0.3">
      <c r="A47" s="108" t="s">
        <v>104</v>
      </c>
      <c r="B47" s="27"/>
      <c r="C47" s="27" t="s">
        <v>140</v>
      </c>
      <c r="D47" s="37">
        <v>1</v>
      </c>
      <c r="E47" s="65" t="s">
        <v>68</v>
      </c>
      <c r="F47" s="28">
        <v>1</v>
      </c>
      <c r="G47" s="109" t="s">
        <v>164</v>
      </c>
      <c r="H47" s="28">
        <v>1</v>
      </c>
      <c r="I47" s="62"/>
      <c r="J47" s="110"/>
      <c r="K47" s="29" t="s">
        <v>92</v>
      </c>
      <c r="L47" s="61" t="s">
        <v>101</v>
      </c>
      <c r="M47" s="29" t="s">
        <v>95</v>
      </c>
      <c r="N47" s="61" t="s">
        <v>101</v>
      </c>
      <c r="O47" s="347">
        <f>[1]Таблица!E19+[1]Таблица!E25+[1]Таблица!E33+[1]Таблица!E36</f>
        <v>25891</v>
      </c>
    </row>
    <row r="48" spans="1:19" ht="33" customHeight="1" thickBot="1" x14ac:dyDescent="0.3">
      <c r="A48" s="276" t="s">
        <v>23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6" ht="18" customHeight="1" thickBot="1" x14ac:dyDescent="0.35">
      <c r="A49" s="241" t="s">
        <v>16</v>
      </c>
      <c r="B49" s="241"/>
      <c r="C49" s="127"/>
      <c r="D49" s="241" t="s">
        <v>17</v>
      </c>
      <c r="E49" s="274" t="s">
        <v>18</v>
      </c>
      <c r="F49" s="275"/>
      <c r="G49" s="275"/>
      <c r="H49" s="275"/>
      <c r="I49" s="275"/>
      <c r="J49" s="275"/>
      <c r="K49" s="111"/>
      <c r="L49" s="111"/>
      <c r="M49" s="111"/>
      <c r="N49" s="111"/>
      <c r="O49" s="341" t="s">
        <v>159</v>
      </c>
    </row>
    <row r="50" spans="1:16" s="19" customFormat="1" ht="50.25" customHeight="1" thickBot="1" x14ac:dyDescent="0.3">
      <c r="A50" s="243"/>
      <c r="B50" s="243"/>
      <c r="C50" s="128"/>
      <c r="D50" s="243"/>
      <c r="E50" s="128" t="s">
        <v>24</v>
      </c>
      <c r="F50" s="128" t="s">
        <v>20</v>
      </c>
      <c r="G50" s="128" t="s">
        <v>25</v>
      </c>
      <c r="H50" s="128" t="s">
        <v>20</v>
      </c>
      <c r="I50" s="35" t="s">
        <v>22</v>
      </c>
      <c r="J50" s="31" t="s">
        <v>20</v>
      </c>
      <c r="K50" s="103" t="s">
        <v>102</v>
      </c>
      <c r="L50" s="31" t="s">
        <v>20</v>
      </c>
      <c r="M50" s="107" t="s">
        <v>100</v>
      </c>
      <c r="N50" s="31" t="s">
        <v>20</v>
      </c>
      <c r="O50" s="342"/>
    </row>
    <row r="51" spans="1:16" s="19" customFormat="1" ht="127.5" customHeight="1" thickBot="1" x14ac:dyDescent="0.35">
      <c r="A51" s="69" t="s">
        <v>23</v>
      </c>
      <c r="B51" s="69"/>
      <c r="C51" s="69" t="s">
        <v>119</v>
      </c>
      <c r="D51" s="94">
        <v>1</v>
      </c>
      <c r="E51" s="69" t="s">
        <v>67</v>
      </c>
      <c r="F51" s="94">
        <v>1</v>
      </c>
      <c r="G51" s="95" t="s">
        <v>91</v>
      </c>
      <c r="H51" s="94"/>
      <c r="I51" s="93"/>
      <c r="J51" s="93"/>
      <c r="K51" s="106" t="s">
        <v>94</v>
      </c>
      <c r="L51" s="94">
        <v>1</v>
      </c>
      <c r="M51" s="106" t="s">
        <v>95</v>
      </c>
      <c r="N51" s="94">
        <v>1</v>
      </c>
      <c r="O51" s="346">
        <f>[1]Таблица!E18+[1]Таблица!E24+[1]Таблица!E35+[1]Таблица!E36</f>
        <v>47285</v>
      </c>
    </row>
    <row r="52" spans="1:16" s="19" customFormat="1" ht="142.5" customHeight="1" thickBot="1" x14ac:dyDescent="0.35">
      <c r="A52" s="27" t="s">
        <v>103</v>
      </c>
      <c r="B52" s="27"/>
      <c r="C52" s="27" t="s">
        <v>120</v>
      </c>
      <c r="D52" s="112">
        <v>1</v>
      </c>
      <c r="E52" s="27" t="s">
        <v>67</v>
      </c>
      <c r="F52" s="112">
        <v>1</v>
      </c>
      <c r="G52" s="109" t="s">
        <v>166</v>
      </c>
      <c r="H52" s="112"/>
      <c r="I52" s="113"/>
      <c r="J52" s="113"/>
      <c r="K52" s="114" t="s">
        <v>94</v>
      </c>
      <c r="L52" s="112">
        <v>1</v>
      </c>
      <c r="M52" s="114" t="s">
        <v>95</v>
      </c>
      <c r="N52" s="112">
        <v>1</v>
      </c>
      <c r="O52" s="347">
        <f>[1]Таблица!E18+[1]Таблица!E27+[1]Таблица!E35+[1]Таблица!E36</f>
        <v>47789</v>
      </c>
    </row>
    <row r="53" spans="1:16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25"/>
    </row>
    <row r="54" spans="1:16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25"/>
    </row>
    <row r="55" spans="1:16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25"/>
    </row>
    <row r="56" spans="1:16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25"/>
    </row>
    <row r="57" spans="1:16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25"/>
    </row>
    <row r="58" spans="1:16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25"/>
    </row>
    <row r="59" spans="1:16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25"/>
    </row>
    <row r="60" spans="1:16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25"/>
    </row>
    <row r="61" spans="1:16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25"/>
    </row>
    <row r="62" spans="1:16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25"/>
    </row>
    <row r="63" spans="1:16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25"/>
    </row>
    <row r="64" spans="1:16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25"/>
    </row>
    <row r="65" spans="1:19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25"/>
    </row>
    <row r="66" spans="1:19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25"/>
    </row>
    <row r="67" spans="1:19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25"/>
    </row>
    <row r="68" spans="1:19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25"/>
    </row>
    <row r="69" spans="1:19" x14ac:dyDescent="0.25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25"/>
    </row>
    <row r="70" spans="1:19" x14ac:dyDescent="0.25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25"/>
    </row>
    <row r="71" spans="1:19" x14ac:dyDescent="0.25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25"/>
    </row>
    <row r="72" spans="1:19" x14ac:dyDescent="0.25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25"/>
    </row>
    <row r="73" spans="1:19" x14ac:dyDescent="0.25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25"/>
      <c r="Q73" s="25"/>
      <c r="R73" s="25"/>
      <c r="S73" s="25"/>
    </row>
    <row r="74" spans="1:19" x14ac:dyDescent="0.25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25"/>
      <c r="Q74" s="25"/>
      <c r="R74" s="25"/>
      <c r="S74" s="25"/>
    </row>
    <row r="75" spans="1:19" x14ac:dyDescent="0.25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25"/>
      <c r="Q75" s="25"/>
      <c r="R75" s="25"/>
      <c r="S75" s="25"/>
    </row>
    <row r="76" spans="1:19" x14ac:dyDescent="0.25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25"/>
      <c r="Q76" s="25"/>
      <c r="R76" s="25"/>
      <c r="S76" s="25"/>
    </row>
    <row r="77" spans="1:19" x14ac:dyDescent="0.25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25"/>
      <c r="Q77" s="25"/>
      <c r="R77" s="25"/>
      <c r="S77" s="25"/>
    </row>
    <row r="78" spans="1:19" x14ac:dyDescent="0.25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25"/>
      <c r="Q78" s="25"/>
      <c r="R78" s="25"/>
      <c r="S78" s="25"/>
    </row>
    <row r="79" spans="1:19" x14ac:dyDescent="0.2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25"/>
    </row>
    <row r="80" spans="1:19" x14ac:dyDescent="0.25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25"/>
    </row>
    <row r="81" spans="1:16" x14ac:dyDescent="0.25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25"/>
    </row>
    <row r="82" spans="1:16" x14ac:dyDescent="0.25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25"/>
    </row>
    <row r="83" spans="1:16" x14ac:dyDescent="0.25">
      <c r="A83" s="74"/>
      <c r="B83" s="74"/>
      <c r="C83" s="74"/>
      <c r="D83" s="71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348"/>
      <c r="P83" s="25"/>
    </row>
    <row r="84" spans="1:16" x14ac:dyDescent="0.25">
      <c r="A84" s="74"/>
      <c r="B84" s="74"/>
      <c r="C84" s="74"/>
      <c r="D84" s="71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348"/>
      <c r="P84" s="25"/>
    </row>
    <row r="85" spans="1:16" x14ac:dyDescent="0.25">
      <c r="A85" s="74"/>
      <c r="B85" s="74"/>
      <c r="C85" s="74"/>
      <c r="D85" s="71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348"/>
      <c r="P85" s="25"/>
    </row>
    <row r="86" spans="1:16" x14ac:dyDescent="0.25">
      <c r="A86" s="74"/>
      <c r="B86" s="74"/>
      <c r="C86" s="74"/>
      <c r="D86" s="71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348"/>
      <c r="P86" s="25"/>
    </row>
    <row r="87" spans="1:16" x14ac:dyDescent="0.25">
      <c r="A87" s="74"/>
      <c r="B87" s="74"/>
      <c r="C87" s="74"/>
      <c r="D87" s="71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348"/>
      <c r="P87" s="25"/>
    </row>
    <row r="88" spans="1:16" x14ac:dyDescent="0.25">
      <c r="A88" s="74"/>
      <c r="B88" s="74"/>
      <c r="C88" s="74"/>
      <c r="D88" s="71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348"/>
      <c r="P88" s="25"/>
    </row>
    <row r="89" spans="1:16" x14ac:dyDescent="0.25">
      <c r="A89" s="20"/>
      <c r="B89" s="20"/>
      <c r="C89" s="20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6" x14ac:dyDescent="0.25">
      <c r="A90" s="20"/>
      <c r="B90" s="20"/>
      <c r="C90" s="20"/>
      <c r="D90" s="21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6" x14ac:dyDescent="0.25">
      <c r="A91" s="20"/>
      <c r="B91" s="20"/>
      <c r="C91" s="20"/>
      <c r="D91" s="21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6" x14ac:dyDescent="0.25">
      <c r="A92" s="20"/>
      <c r="B92" s="20"/>
      <c r="C92" s="20"/>
      <c r="D92" s="21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6" x14ac:dyDescent="0.25">
      <c r="A93" s="20"/>
      <c r="B93" s="20"/>
      <c r="C93" s="20"/>
      <c r="D93" s="21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6" x14ac:dyDescent="0.25">
      <c r="A94" s="20"/>
      <c r="B94" s="20"/>
      <c r="C94" s="20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6" x14ac:dyDescent="0.25">
      <c r="A95" s="20"/>
      <c r="B95" s="20"/>
      <c r="C95" s="20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6" x14ac:dyDescent="0.25">
      <c r="A96" s="20"/>
      <c r="B96" s="20"/>
      <c r="C96" s="20"/>
      <c r="D96" s="21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x14ac:dyDescent="0.25">
      <c r="A97" s="20"/>
      <c r="B97" s="20"/>
      <c r="C97" s="20"/>
      <c r="D97" s="21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x14ac:dyDescent="0.25">
      <c r="A98" s="20"/>
      <c r="B98" s="20"/>
      <c r="C98" s="20"/>
      <c r="D98" s="21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x14ac:dyDescent="0.25">
      <c r="A99" s="20"/>
      <c r="B99" s="20"/>
      <c r="C99" s="20"/>
      <c r="D99" s="21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 x14ac:dyDescent="0.25">
      <c r="A100" s="20"/>
      <c r="B100" s="20"/>
      <c r="C100" s="20"/>
      <c r="D100" s="21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</sheetData>
  <mergeCells count="226">
    <mergeCell ref="O43:O44"/>
    <mergeCell ref="G43:G44"/>
    <mergeCell ref="H43:H44"/>
    <mergeCell ref="I43:I44"/>
    <mergeCell ref="J43:J44"/>
    <mergeCell ref="K43:K44"/>
    <mergeCell ref="L43:L44"/>
    <mergeCell ref="A31:A32"/>
    <mergeCell ref="B31:B32"/>
    <mergeCell ref="C31:C32"/>
    <mergeCell ref="D31:D32"/>
    <mergeCell ref="E31:E32"/>
    <mergeCell ref="F31:F32"/>
    <mergeCell ref="G31:G32"/>
    <mergeCell ref="M43:M44"/>
    <mergeCell ref="N43:N44"/>
    <mergeCell ref="N31:N32"/>
    <mergeCell ref="O31:O32"/>
    <mergeCell ref="H31:H32"/>
    <mergeCell ref="I31:I32"/>
    <mergeCell ref="J31:J32"/>
    <mergeCell ref="K31:K32"/>
    <mergeCell ref="L31:L32"/>
    <mergeCell ref="M31:M32"/>
    <mergeCell ref="O39:O40"/>
    <mergeCell ref="F39:F40"/>
    <mergeCell ref="G39:G40"/>
    <mergeCell ref="H39:H40"/>
    <mergeCell ref="I39:I40"/>
    <mergeCell ref="J39:J40"/>
    <mergeCell ref="K39:K40"/>
    <mergeCell ref="N41:N42"/>
    <mergeCell ref="O41:O42"/>
    <mergeCell ref="L39:L40"/>
    <mergeCell ref="M39:M40"/>
    <mergeCell ref="N39:N40"/>
    <mergeCell ref="E41:E42"/>
    <mergeCell ref="F41:F42"/>
    <mergeCell ref="G41:G42"/>
    <mergeCell ref="A39:A40"/>
    <mergeCell ref="B39:B40"/>
    <mergeCell ref="C39:C40"/>
    <mergeCell ref="D39:D40"/>
    <mergeCell ref="E39:E40"/>
    <mergeCell ref="A43:A44"/>
    <mergeCell ref="B43:B44"/>
    <mergeCell ref="C43:C44"/>
    <mergeCell ref="D43:D44"/>
    <mergeCell ref="E43:E44"/>
    <mergeCell ref="F43:F44"/>
    <mergeCell ref="B41:B42"/>
    <mergeCell ref="C41:C42"/>
    <mergeCell ref="D41:D42"/>
    <mergeCell ref="G35:G36"/>
    <mergeCell ref="H35:H36"/>
    <mergeCell ref="I35:I38"/>
    <mergeCell ref="J35:J38"/>
    <mergeCell ref="N33:N34"/>
    <mergeCell ref="O33:O34"/>
    <mergeCell ref="A35:A38"/>
    <mergeCell ref="B35:B38"/>
    <mergeCell ref="C35:C38"/>
    <mergeCell ref="D35:D38"/>
    <mergeCell ref="E35:E38"/>
    <mergeCell ref="F35:F38"/>
    <mergeCell ref="A33:A34"/>
    <mergeCell ref="B33:B34"/>
    <mergeCell ref="C33:C34"/>
    <mergeCell ref="D33:D34"/>
    <mergeCell ref="E33:E34"/>
    <mergeCell ref="F33:F34"/>
    <mergeCell ref="G33:G34"/>
    <mergeCell ref="H33:H34"/>
    <mergeCell ref="M35:M38"/>
    <mergeCell ref="N35:N38"/>
    <mergeCell ref="O35:O38"/>
    <mergeCell ref="G37:G38"/>
    <mergeCell ref="H37:H38"/>
    <mergeCell ref="K35:K38"/>
    <mergeCell ref="L35:L38"/>
    <mergeCell ref="M29:M30"/>
    <mergeCell ref="L29:L30"/>
    <mergeCell ref="H41:H42"/>
    <mergeCell ref="I41:I42"/>
    <mergeCell ref="K41:K42"/>
    <mergeCell ref="L41:L42"/>
    <mergeCell ref="M41:M42"/>
    <mergeCell ref="I33:I34"/>
    <mergeCell ref="J33:J34"/>
    <mergeCell ref="K33:K34"/>
    <mergeCell ref="L33:L34"/>
    <mergeCell ref="M33:M34"/>
    <mergeCell ref="N21:N22"/>
    <mergeCell ref="N13:N14"/>
    <mergeCell ref="N15:N18"/>
    <mergeCell ref="N19:N20"/>
    <mergeCell ref="N11:N12"/>
    <mergeCell ref="M21:M22"/>
    <mergeCell ref="M13:M14"/>
    <mergeCell ref="M15:M18"/>
    <mergeCell ref="M19:M20"/>
    <mergeCell ref="M11:M12"/>
    <mergeCell ref="L19:L20"/>
    <mergeCell ref="K11:K12"/>
    <mergeCell ref="L11:L12"/>
    <mergeCell ref="K19:K20"/>
    <mergeCell ref="L21:L22"/>
    <mergeCell ref="K13:K14"/>
    <mergeCell ref="L13:L14"/>
    <mergeCell ref="K15:K18"/>
    <mergeCell ref="L15:L18"/>
    <mergeCell ref="K21:K22"/>
    <mergeCell ref="I11:I12"/>
    <mergeCell ref="J11:J12"/>
    <mergeCell ref="H11:H12"/>
    <mergeCell ref="C9:C10"/>
    <mergeCell ref="C21:C22"/>
    <mergeCell ref="C13:C14"/>
    <mergeCell ref="B3:C3"/>
    <mergeCell ref="B4:C4"/>
    <mergeCell ref="B5:C5"/>
    <mergeCell ref="A7:O7"/>
    <mergeCell ref="O9:O10"/>
    <mergeCell ref="A21:A22"/>
    <mergeCell ref="B21:B22"/>
    <mergeCell ref="C11:C12"/>
    <mergeCell ref="C19:C20"/>
    <mergeCell ref="A19:A20"/>
    <mergeCell ref="B19:B20"/>
    <mergeCell ref="D19:D20"/>
    <mergeCell ref="H17:H18"/>
    <mergeCell ref="H19:H20"/>
    <mergeCell ref="D21:D22"/>
    <mergeCell ref="E21:E22"/>
    <mergeCell ref="F21:F22"/>
    <mergeCell ref="J15:J18"/>
    <mergeCell ref="G23:G24"/>
    <mergeCell ref="I23:I24"/>
    <mergeCell ref="A23:A24"/>
    <mergeCell ref="B23:B24"/>
    <mergeCell ref="C23:C24"/>
    <mergeCell ref="C29:C30"/>
    <mergeCell ref="H3:O3"/>
    <mergeCell ref="E49:J49"/>
    <mergeCell ref="A49:A50"/>
    <mergeCell ref="B49:B50"/>
    <mergeCell ref="D49:D50"/>
    <mergeCell ref="A29:A30"/>
    <mergeCell ref="B29:B30"/>
    <mergeCell ref="D29:D30"/>
    <mergeCell ref="F29:F30"/>
    <mergeCell ref="G29:G30"/>
    <mergeCell ref="A48:O48"/>
    <mergeCell ref="O49:O50"/>
    <mergeCell ref="H29:H30"/>
    <mergeCell ref="I29:I30"/>
    <mergeCell ref="J29:J30"/>
    <mergeCell ref="K29:K30"/>
    <mergeCell ref="N29:N30"/>
    <mergeCell ref="A41:A42"/>
    <mergeCell ref="G15:G16"/>
    <mergeCell ref="J19:J20"/>
    <mergeCell ref="E19:E20"/>
    <mergeCell ref="F19:F20"/>
    <mergeCell ref="G19:G20"/>
    <mergeCell ref="A13:A14"/>
    <mergeCell ref="B13:B14"/>
    <mergeCell ref="D13:D14"/>
    <mergeCell ref="H13:H14"/>
    <mergeCell ref="I13:I14"/>
    <mergeCell ref="C15:C18"/>
    <mergeCell ref="E13:E14"/>
    <mergeCell ref="F13:F14"/>
    <mergeCell ref="G13:G14"/>
    <mergeCell ref="G17:G18"/>
    <mergeCell ref="I19:I20"/>
    <mergeCell ref="H15:H16"/>
    <mergeCell ref="I15:I18"/>
    <mergeCell ref="A1:O1"/>
    <mergeCell ref="A2:O2"/>
    <mergeCell ref="I4:O4"/>
    <mergeCell ref="H5:O5"/>
    <mergeCell ref="O21:O22"/>
    <mergeCell ref="A3:A5"/>
    <mergeCell ref="D3:E3"/>
    <mergeCell ref="F3:G5"/>
    <mergeCell ref="D4:E4"/>
    <mergeCell ref="E9:J9"/>
    <mergeCell ref="D5:E5"/>
    <mergeCell ref="A6:O6"/>
    <mergeCell ref="A8:J8"/>
    <mergeCell ref="A9:A10"/>
    <mergeCell ref="B9:B10"/>
    <mergeCell ref="D9:D10"/>
    <mergeCell ref="G21:G22"/>
    <mergeCell ref="H21:H22"/>
    <mergeCell ref="I21:I22"/>
    <mergeCell ref="O13:O14"/>
    <mergeCell ref="O15:O18"/>
    <mergeCell ref="O19:O20"/>
    <mergeCell ref="J13:J14"/>
    <mergeCell ref="A15:A18"/>
    <mergeCell ref="A53:O82"/>
    <mergeCell ref="O11:O12"/>
    <mergeCell ref="O29:O30"/>
    <mergeCell ref="F11:F12"/>
    <mergeCell ref="A11:A12"/>
    <mergeCell ref="B11:B12"/>
    <mergeCell ref="D11:D12"/>
    <mergeCell ref="G11:G12"/>
    <mergeCell ref="E11:E12"/>
    <mergeCell ref="E29:E30"/>
    <mergeCell ref="M23:M24"/>
    <mergeCell ref="N23:N24"/>
    <mergeCell ref="O23:O24"/>
    <mergeCell ref="D23:D24"/>
    <mergeCell ref="E23:E24"/>
    <mergeCell ref="F23:F24"/>
    <mergeCell ref="J23:J24"/>
    <mergeCell ref="K23:K24"/>
    <mergeCell ref="L23:L24"/>
    <mergeCell ref="H23:H24"/>
    <mergeCell ref="B15:B18"/>
    <mergeCell ref="D15:D18"/>
    <mergeCell ref="E15:E18"/>
    <mergeCell ref="F15:F18"/>
  </mergeCells>
  <pageMargins left="0.19685039370078741" right="0.19685039370078741" top="0.19685039370078741" bottom="0.19685039370078741" header="0.23622047244094491" footer="0.23622047244094491"/>
  <pageSetup paperSize="9" scale="30" fitToHeight="2" orientation="portrait" r:id="rId1"/>
  <rowBreaks count="2" manualBreakCount="2">
    <brk id="47" max="14" man="1"/>
    <brk id="5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view="pageBreakPreview" zoomScaleNormal="100" zoomScaleSheetLayoutView="100" workbookViewId="0">
      <selection activeCell="M6" sqref="M6"/>
    </sheetView>
  </sheetViews>
  <sheetFormatPr defaultRowHeight="12.75" x14ac:dyDescent="0.2"/>
  <cols>
    <col min="10" max="10" width="9.140625" customWidth="1"/>
    <col min="11" max="11" width="14.85546875" customWidth="1"/>
    <col min="12" max="12" width="43.7109375" customWidth="1"/>
    <col min="13" max="13" width="12.140625" style="362" customWidth="1"/>
  </cols>
  <sheetData>
    <row r="1" spans="1:13" ht="59.25" customHeight="1" x14ac:dyDescent="0.2">
      <c r="A1" s="311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ht="77.25" customHeight="1" thickBot="1" x14ac:dyDescent="0.25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6"/>
    </row>
    <row r="3" spans="1:13" ht="19.5" thickBot="1" x14ac:dyDescent="0.25">
      <c r="A3" s="299" t="s">
        <v>1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1"/>
      <c r="M3" s="302"/>
    </row>
    <row r="4" spans="1:13" ht="18.75" thickBot="1" x14ac:dyDescent="0.25">
      <c r="A4" s="297" t="s">
        <v>39</v>
      </c>
      <c r="B4" s="298"/>
      <c r="C4" s="298"/>
      <c r="D4" s="298"/>
      <c r="E4" s="298"/>
      <c r="F4" s="298"/>
      <c r="G4" s="7"/>
      <c r="H4" s="298" t="s">
        <v>2</v>
      </c>
      <c r="I4" s="298"/>
      <c r="J4" s="298"/>
      <c r="K4" s="310"/>
      <c r="L4" s="121" t="s">
        <v>160</v>
      </c>
      <c r="M4" s="350" t="s">
        <v>159</v>
      </c>
    </row>
    <row r="5" spans="1:13" ht="17.25" customHeight="1" x14ac:dyDescent="0.2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118" t="s">
        <v>141</v>
      </c>
      <c r="M5" s="351">
        <v>51292</v>
      </c>
    </row>
    <row r="6" spans="1:13" ht="18" customHeight="1" x14ac:dyDescent="0.2">
      <c r="A6" s="305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117" t="s">
        <v>208</v>
      </c>
      <c r="M6" s="352">
        <v>33238</v>
      </c>
    </row>
    <row r="7" spans="1:13" ht="18" customHeight="1" x14ac:dyDescent="0.2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117" t="s">
        <v>223</v>
      </c>
      <c r="M7" s="352">
        <v>34847</v>
      </c>
    </row>
    <row r="8" spans="1:13" ht="18" customHeight="1" x14ac:dyDescent="0.2">
      <c r="A8" s="305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117" t="s">
        <v>155</v>
      </c>
      <c r="M8" s="352">
        <v>12505</v>
      </c>
    </row>
    <row r="9" spans="1:13" ht="18.75" customHeight="1" x14ac:dyDescent="0.2">
      <c r="A9" s="305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117" t="s">
        <v>155</v>
      </c>
      <c r="M9" s="352">
        <v>12505</v>
      </c>
    </row>
    <row r="10" spans="1:13" ht="18.75" customHeight="1" x14ac:dyDescent="0.2">
      <c r="A10" s="305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117" t="s">
        <v>142</v>
      </c>
      <c r="M10" s="352">
        <v>5350</v>
      </c>
    </row>
    <row r="11" spans="1:13" ht="18.75" customHeight="1" x14ac:dyDescent="0.2">
      <c r="A11" s="305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117" t="s">
        <v>143</v>
      </c>
      <c r="M11" s="352">
        <v>9278</v>
      </c>
    </row>
    <row r="12" spans="1:13" ht="18" customHeight="1" x14ac:dyDescent="0.2">
      <c r="A12" s="305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122" t="s">
        <v>144</v>
      </c>
      <c r="M12" s="352">
        <v>2976</v>
      </c>
    </row>
    <row r="13" spans="1:13" ht="18" customHeight="1" x14ac:dyDescent="0.2">
      <c r="A13" s="305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122" t="s">
        <v>145</v>
      </c>
      <c r="M13" s="352">
        <v>1479</v>
      </c>
    </row>
    <row r="14" spans="1:13" ht="18.75" customHeight="1" x14ac:dyDescent="0.2">
      <c r="A14" s="305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122" t="s">
        <v>144</v>
      </c>
      <c r="M14" s="352">
        <v>2976</v>
      </c>
    </row>
    <row r="15" spans="1:13" ht="17.25" customHeight="1" x14ac:dyDescent="0.2">
      <c r="A15" s="305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122" t="s">
        <v>145</v>
      </c>
      <c r="M15" s="352">
        <v>1479</v>
      </c>
    </row>
    <row r="16" spans="1:13" ht="15.75" customHeight="1" x14ac:dyDescent="0.2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122" t="s">
        <v>146</v>
      </c>
      <c r="M16" s="352">
        <v>21119</v>
      </c>
    </row>
    <row r="17" spans="1:13" ht="19.5" customHeight="1" thickBot="1" x14ac:dyDescent="0.25">
      <c r="A17" s="305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123" t="s">
        <v>147</v>
      </c>
      <c r="M17" s="353">
        <v>10486</v>
      </c>
    </row>
    <row r="18" spans="1:13" ht="18.75" customHeight="1" x14ac:dyDescent="0.2">
      <c r="A18" s="305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54"/>
      <c r="M18" s="354"/>
    </row>
    <row r="19" spans="1:13" ht="21.75" customHeight="1" x14ac:dyDescent="0.2">
      <c r="A19" s="305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54"/>
      <c r="M19" s="354"/>
    </row>
    <row r="20" spans="1:13" ht="21" customHeight="1" x14ac:dyDescent="0.2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54"/>
      <c r="M20" s="354"/>
    </row>
    <row r="21" spans="1:13" ht="21" customHeight="1" x14ac:dyDescent="0.2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54"/>
      <c r="M21" s="354"/>
    </row>
    <row r="22" spans="1:13" ht="18.75" hidden="1" customHeight="1" x14ac:dyDescent="0.2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54"/>
      <c r="M22" s="354"/>
    </row>
    <row r="23" spans="1:13" ht="18.75" customHeight="1" x14ac:dyDescent="0.2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4"/>
      <c r="M23" s="354"/>
    </row>
    <row r="24" spans="1:13" ht="18.75" customHeight="1" x14ac:dyDescent="0.2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54"/>
      <c r="M24" s="354"/>
    </row>
    <row r="25" spans="1:13" ht="18.7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54"/>
      <c r="M25" s="354"/>
    </row>
    <row r="26" spans="1:13" ht="19.5" customHeight="1" x14ac:dyDescent="0.2">
      <c r="A26" s="8"/>
      <c r="B26" s="6"/>
      <c r="C26" s="6"/>
      <c r="D26" s="6"/>
      <c r="E26" s="6"/>
      <c r="F26" s="6"/>
      <c r="G26" s="320" t="s">
        <v>6</v>
      </c>
      <c r="H26" s="320"/>
      <c r="I26" s="320"/>
      <c r="J26" s="318">
        <v>199530</v>
      </c>
      <c r="K26" s="318"/>
      <c r="L26" s="54"/>
      <c r="M26" s="354"/>
    </row>
    <row r="27" spans="1:13" ht="16.5" customHeight="1" thickBot="1" x14ac:dyDescent="0.25">
      <c r="A27" s="9"/>
      <c r="B27" s="10"/>
      <c r="C27" s="10"/>
      <c r="D27" s="10"/>
      <c r="E27" s="10"/>
      <c r="F27" s="10"/>
      <c r="G27" s="13"/>
      <c r="H27" s="307"/>
      <c r="I27" s="307"/>
      <c r="J27" s="308"/>
      <c r="K27" s="309"/>
      <c r="L27" s="119"/>
      <c r="M27" s="355"/>
    </row>
    <row r="28" spans="1:13" ht="17.25" thickBot="1" x14ac:dyDescent="0.25">
      <c r="A28" s="297" t="s">
        <v>39</v>
      </c>
      <c r="B28" s="298"/>
      <c r="C28" s="298"/>
      <c r="D28" s="298"/>
      <c r="E28" s="298"/>
      <c r="F28" s="298"/>
      <c r="G28" s="11"/>
      <c r="H28" s="303" t="s">
        <v>3</v>
      </c>
      <c r="I28" s="303"/>
      <c r="J28" s="303"/>
      <c r="K28" s="303"/>
      <c r="L28" s="121" t="s">
        <v>160</v>
      </c>
      <c r="M28" s="350" t="s">
        <v>159</v>
      </c>
    </row>
    <row r="29" spans="1:13" ht="16.5" customHeight="1" x14ac:dyDescent="0.2">
      <c r="A29" s="305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116" t="s">
        <v>148</v>
      </c>
      <c r="M29" s="356">
        <v>56183</v>
      </c>
    </row>
    <row r="30" spans="1:13" ht="18.75" customHeight="1" x14ac:dyDescent="0.2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115" t="s">
        <v>149</v>
      </c>
      <c r="M30" s="357">
        <v>38107</v>
      </c>
    </row>
    <row r="31" spans="1:13" ht="17.25" customHeight="1" x14ac:dyDescent="0.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115" t="s">
        <v>209</v>
      </c>
      <c r="M31" s="357">
        <v>27282</v>
      </c>
    </row>
    <row r="32" spans="1:13" ht="18.75" customHeight="1" x14ac:dyDescent="0.2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117" t="s">
        <v>156</v>
      </c>
      <c r="M32" s="357">
        <v>8311</v>
      </c>
    </row>
    <row r="33" spans="1:13" ht="17.25" customHeight="1" x14ac:dyDescent="0.2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117" t="s">
        <v>156</v>
      </c>
      <c r="M33" s="357">
        <v>8311</v>
      </c>
    </row>
    <row r="34" spans="1:13" ht="17.25" customHeight="1" x14ac:dyDescent="0.2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117" t="s">
        <v>150</v>
      </c>
      <c r="M34" s="357">
        <v>6491</v>
      </c>
    </row>
    <row r="35" spans="1:13" ht="18.75" customHeight="1" x14ac:dyDescent="0.2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122" t="s">
        <v>144</v>
      </c>
      <c r="M35" s="357">
        <v>2976</v>
      </c>
    </row>
    <row r="36" spans="1:13" ht="17.25" customHeight="1" x14ac:dyDescent="0.2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122" t="s">
        <v>145</v>
      </c>
      <c r="M36" s="357">
        <v>1479</v>
      </c>
    </row>
    <row r="37" spans="1:13" ht="17.25" customHeight="1" x14ac:dyDescent="0.2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122" t="s">
        <v>144</v>
      </c>
      <c r="M37" s="357">
        <v>2976</v>
      </c>
    </row>
    <row r="38" spans="1:13" ht="17.25" customHeight="1" x14ac:dyDescent="0.2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122" t="s">
        <v>145</v>
      </c>
      <c r="M38" s="357">
        <v>1479</v>
      </c>
    </row>
    <row r="39" spans="1:13" ht="15.75" customHeight="1" x14ac:dyDescent="0.2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122" t="s">
        <v>151</v>
      </c>
      <c r="M39" s="357">
        <v>13261</v>
      </c>
    </row>
    <row r="40" spans="1:13" ht="18.75" customHeight="1" thickBot="1" x14ac:dyDescent="0.25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123" t="s">
        <v>147</v>
      </c>
      <c r="M40" s="358">
        <v>10486</v>
      </c>
    </row>
    <row r="41" spans="1:13" ht="17.25" customHeight="1" x14ac:dyDescent="0.2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24"/>
      <c r="M41" s="325"/>
    </row>
    <row r="42" spans="1:13" ht="18" customHeight="1" x14ac:dyDescent="0.2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24"/>
      <c r="M42" s="325"/>
    </row>
    <row r="43" spans="1:13" ht="16.5" customHeight="1" x14ac:dyDescent="0.2">
      <c r="A43" s="305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24"/>
      <c r="M43" s="325"/>
    </row>
    <row r="44" spans="1:13" ht="16.5" customHeight="1" x14ac:dyDescent="0.2">
      <c r="A44" s="305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24"/>
      <c r="M44" s="325"/>
    </row>
    <row r="45" spans="1:13" ht="16.5" customHeight="1" x14ac:dyDescent="0.2">
      <c r="A45" s="305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24"/>
      <c r="M45" s="325"/>
    </row>
    <row r="46" spans="1:13" ht="16.5" customHeight="1" x14ac:dyDescent="0.2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24"/>
      <c r="M46" s="325"/>
    </row>
    <row r="47" spans="1:13" ht="18" customHeight="1" x14ac:dyDescent="0.2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24"/>
      <c r="M47" s="325"/>
    </row>
    <row r="48" spans="1:13" ht="19.5" customHeight="1" x14ac:dyDescent="0.2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324"/>
      <c r="M48" s="325"/>
    </row>
    <row r="49" spans="1:13" ht="18.75" customHeight="1" x14ac:dyDescent="0.2">
      <c r="A49" s="8"/>
      <c r="B49" s="6"/>
      <c r="C49" s="6"/>
      <c r="D49" s="6"/>
      <c r="E49" s="6"/>
      <c r="F49" s="6"/>
      <c r="G49" s="320" t="s">
        <v>5</v>
      </c>
      <c r="H49" s="320"/>
      <c r="I49" s="320"/>
      <c r="J49" s="318">
        <v>177342</v>
      </c>
      <c r="K49" s="318"/>
      <c r="L49" s="324"/>
      <c r="M49" s="325"/>
    </row>
    <row r="50" spans="1:13" ht="17.25" customHeight="1" thickBot="1" x14ac:dyDescent="0.25">
      <c r="A50" s="9"/>
      <c r="B50" s="10"/>
      <c r="C50" s="10"/>
      <c r="D50" s="10"/>
      <c r="E50" s="10"/>
      <c r="F50" s="10"/>
      <c r="G50" s="10"/>
      <c r="H50" s="307"/>
      <c r="I50" s="307"/>
      <c r="J50" s="308"/>
      <c r="K50" s="309"/>
      <c r="L50" s="326"/>
      <c r="M50" s="327"/>
    </row>
    <row r="51" spans="1:13" ht="17.25" thickBot="1" x14ac:dyDescent="0.25">
      <c r="A51" s="297" t="s">
        <v>39</v>
      </c>
      <c r="B51" s="298"/>
      <c r="C51" s="298"/>
      <c r="D51" s="298"/>
      <c r="E51" s="298"/>
      <c r="F51" s="298"/>
      <c r="G51" s="12"/>
      <c r="H51" s="303" t="s">
        <v>4</v>
      </c>
      <c r="I51" s="303"/>
      <c r="J51" s="303"/>
      <c r="K51" s="304"/>
      <c r="L51" s="121" t="s">
        <v>160</v>
      </c>
      <c r="M51" s="350" t="s">
        <v>159</v>
      </c>
    </row>
    <row r="52" spans="1:13" ht="18" customHeight="1" x14ac:dyDescent="0.2">
      <c r="A52" s="168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118" t="s">
        <v>152</v>
      </c>
      <c r="M52" s="359">
        <v>68186</v>
      </c>
    </row>
    <row r="53" spans="1:13" ht="18" customHeight="1" x14ac:dyDescent="0.2">
      <c r="A53" s="168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117" t="s">
        <v>157</v>
      </c>
      <c r="M53" s="360">
        <v>5963</v>
      </c>
    </row>
    <row r="54" spans="1:13" ht="18" customHeight="1" x14ac:dyDescent="0.2">
      <c r="A54" s="168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117" t="s">
        <v>157</v>
      </c>
      <c r="M54" s="360">
        <v>5963</v>
      </c>
    </row>
    <row r="55" spans="1:13" ht="18.75" customHeight="1" x14ac:dyDescent="0.2">
      <c r="A55" s="168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117" t="s">
        <v>157</v>
      </c>
      <c r="M55" s="357">
        <v>5963</v>
      </c>
    </row>
    <row r="56" spans="1:13" ht="18.75" customHeight="1" x14ac:dyDescent="0.2">
      <c r="A56" s="168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117" t="s">
        <v>157</v>
      </c>
      <c r="M56" s="357">
        <v>5963</v>
      </c>
    </row>
    <row r="57" spans="1:13" ht="19.5" customHeight="1" x14ac:dyDescent="0.2">
      <c r="A57" s="168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117" t="s">
        <v>142</v>
      </c>
      <c r="M57" s="357">
        <v>5350</v>
      </c>
    </row>
    <row r="58" spans="1:13" ht="18" customHeight="1" x14ac:dyDescent="0.2">
      <c r="A58" s="168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117" t="s">
        <v>142</v>
      </c>
      <c r="M58" s="357">
        <v>5350</v>
      </c>
    </row>
    <row r="59" spans="1:13" ht="18.75" customHeight="1" x14ac:dyDescent="0.2">
      <c r="A59" s="168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117" t="s">
        <v>142</v>
      </c>
      <c r="M59" s="357">
        <v>5350</v>
      </c>
    </row>
    <row r="60" spans="1:13" ht="18" customHeight="1" x14ac:dyDescent="0.2">
      <c r="A60" s="168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117" t="s">
        <v>142</v>
      </c>
      <c r="M60" s="357">
        <v>5350</v>
      </c>
    </row>
    <row r="61" spans="1:13" ht="17.25" customHeight="1" x14ac:dyDescent="0.2">
      <c r="A61" s="168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117" t="s">
        <v>153</v>
      </c>
      <c r="M61" s="357">
        <v>8639</v>
      </c>
    </row>
    <row r="62" spans="1:13" ht="18" customHeight="1" x14ac:dyDescent="0.2">
      <c r="A62" s="168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117" t="s">
        <v>153</v>
      </c>
      <c r="M62" s="357">
        <v>8639</v>
      </c>
    </row>
    <row r="63" spans="1:13" ht="18" customHeight="1" x14ac:dyDescent="0.2">
      <c r="A63" s="168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122" t="s">
        <v>147</v>
      </c>
      <c r="M63" s="357">
        <v>10486</v>
      </c>
    </row>
    <row r="64" spans="1:13" ht="17.25" customHeight="1" x14ac:dyDescent="0.2">
      <c r="A64" s="168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122" t="s">
        <v>147</v>
      </c>
      <c r="M64" s="357">
        <v>10486</v>
      </c>
    </row>
    <row r="65" spans="1:13" ht="17.25" customHeight="1" thickBot="1" x14ac:dyDescent="0.25">
      <c r="A65" s="168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124" t="s">
        <v>154</v>
      </c>
      <c r="M65" s="361">
        <v>22932</v>
      </c>
    </row>
    <row r="66" spans="1:13" ht="15.75" customHeight="1" x14ac:dyDescent="0.2">
      <c r="A66" s="168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2"/>
      <c r="M66" s="323"/>
    </row>
    <row r="67" spans="1:13" ht="15.75" customHeight="1" x14ac:dyDescent="0.2">
      <c r="A67" s="168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4"/>
      <c r="M67" s="325"/>
    </row>
    <row r="68" spans="1:13" ht="15.75" customHeight="1" x14ac:dyDescent="0.2">
      <c r="A68" s="168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4"/>
      <c r="M68" s="325"/>
    </row>
    <row r="69" spans="1:13" ht="15.75" customHeight="1" x14ac:dyDescent="0.2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  <c r="L69" s="324"/>
      <c r="M69" s="325"/>
    </row>
    <row r="70" spans="1:13" ht="15.75" customHeight="1" x14ac:dyDescent="0.2">
      <c r="A70" s="15"/>
      <c r="B70" s="5"/>
      <c r="C70" s="5"/>
      <c r="D70" s="5"/>
      <c r="E70" s="5"/>
      <c r="F70" s="5"/>
      <c r="G70" s="320" t="s">
        <v>5</v>
      </c>
      <c r="H70" s="320"/>
      <c r="I70" s="320"/>
      <c r="J70" s="318">
        <v>174620</v>
      </c>
      <c r="K70" s="319"/>
      <c r="L70" s="324"/>
      <c r="M70" s="325"/>
    </row>
    <row r="71" spans="1:13" ht="15.75" customHeight="1" thickBot="1" x14ac:dyDescent="0.25">
      <c r="A71" s="16"/>
      <c r="B71" s="17"/>
      <c r="C71" s="17"/>
      <c r="D71" s="17"/>
      <c r="E71" s="17"/>
      <c r="F71" s="17"/>
      <c r="G71" s="17"/>
      <c r="H71" s="307"/>
      <c r="I71" s="307"/>
      <c r="J71" s="308"/>
      <c r="K71" s="317"/>
      <c r="L71" s="326"/>
      <c r="M71" s="327"/>
    </row>
    <row r="72" spans="1:13" x14ac:dyDescent="0.2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</row>
    <row r="73" spans="1:13" x14ac:dyDescent="0.2">
      <c r="A73" s="296"/>
      <c r="B73" s="296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</row>
  </sheetData>
  <mergeCells count="26">
    <mergeCell ref="A1:M2"/>
    <mergeCell ref="J71:K71"/>
    <mergeCell ref="J70:K70"/>
    <mergeCell ref="G70:I70"/>
    <mergeCell ref="H71:I71"/>
    <mergeCell ref="J49:K49"/>
    <mergeCell ref="G49:I49"/>
    <mergeCell ref="A52:K68"/>
    <mergeCell ref="H27:I27"/>
    <mergeCell ref="G26:I26"/>
    <mergeCell ref="L66:M71"/>
    <mergeCell ref="J27:K27"/>
    <mergeCell ref="J26:K26"/>
    <mergeCell ref="A28:F28"/>
    <mergeCell ref="H28:K28"/>
    <mergeCell ref="L41:M50"/>
    <mergeCell ref="A72:M73"/>
    <mergeCell ref="A51:F51"/>
    <mergeCell ref="A3:M3"/>
    <mergeCell ref="H51:K51"/>
    <mergeCell ref="A29:K47"/>
    <mergeCell ref="H50:I50"/>
    <mergeCell ref="J50:K50"/>
    <mergeCell ref="A4:F4"/>
    <mergeCell ref="H4:K4"/>
    <mergeCell ref="A5:K22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230</v>
      </c>
      <c r="B1">
        <v>1</v>
      </c>
      <c r="C1" t="s">
        <v>231</v>
      </c>
    </row>
    <row r="2" spans="1:3" x14ac:dyDescent="0.2">
      <c r="A2" t="s">
        <v>232</v>
      </c>
      <c r="B2">
        <v>1.07</v>
      </c>
      <c r="C2" t="s">
        <v>231</v>
      </c>
    </row>
    <row r="3" spans="1:3" x14ac:dyDescent="0.2">
      <c r="A3" t="s">
        <v>233</v>
      </c>
      <c r="B3">
        <v>1.1299999999999999</v>
      </c>
      <c r="C3" t="s">
        <v>231</v>
      </c>
    </row>
    <row r="4" spans="1:3" x14ac:dyDescent="0.2">
      <c r="A4" t="s">
        <v>234</v>
      </c>
      <c r="B4">
        <v>1.05</v>
      </c>
      <c r="C4" t="s">
        <v>231</v>
      </c>
    </row>
    <row r="5" spans="1:3" x14ac:dyDescent="0.2">
      <c r="A5" t="s">
        <v>235</v>
      </c>
      <c r="B5">
        <f>1/1.22</f>
        <v>0.81967213114754101</v>
      </c>
      <c r="C5" t="s">
        <v>231</v>
      </c>
    </row>
    <row r="6" spans="1:3" x14ac:dyDescent="0.2">
      <c r="A6" t="s">
        <v>236</v>
      </c>
      <c r="B6">
        <v>3.6284470246734403E-2</v>
      </c>
      <c r="C6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2026-01-12T13:23:07Z</cp:lastPrinted>
  <dcterms:created xsi:type="dcterms:W3CDTF">2004-11-16T20:47:21Z</dcterms:created>
  <dcterms:modified xsi:type="dcterms:W3CDTF">2026-01-12T13:53:29Z</dcterms:modified>
</cp:coreProperties>
</file>